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7650"/>
  </bookViews>
  <sheets>
    <sheet name="2018"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3" i="1" l="1"/>
  <c r="C92" i="1"/>
  <c r="C91" i="1"/>
  <c r="C90" i="1"/>
  <c r="C89" i="1"/>
  <c r="C88" i="1"/>
  <c r="C82" i="1"/>
  <c r="C81" i="1"/>
  <c r="G74" i="1"/>
  <c r="F74" i="1"/>
  <c r="G73" i="1"/>
  <c r="F73" i="1"/>
  <c r="G72" i="1"/>
  <c r="F72" i="1"/>
  <c r="G71" i="1"/>
  <c r="F71" i="1"/>
  <c r="G70" i="1"/>
  <c r="F70" i="1"/>
  <c r="G69" i="1"/>
  <c r="F69" i="1"/>
  <c r="G68" i="1"/>
  <c r="F68" i="1"/>
  <c r="F67" i="1"/>
  <c r="E67" i="1"/>
  <c r="G67" i="1" s="1"/>
  <c r="F66" i="1"/>
  <c r="G66" i="1" s="1"/>
  <c r="F65" i="1"/>
  <c r="G65" i="1" s="1"/>
  <c r="F64" i="1"/>
  <c r="G64" i="1" s="1"/>
  <c r="F63" i="1"/>
  <c r="G63" i="1" s="1"/>
  <c r="F62" i="1"/>
  <c r="G62" i="1" s="1"/>
  <c r="F61" i="1"/>
  <c r="G61" i="1" s="1"/>
  <c r="F60" i="1"/>
  <c r="G60" i="1" s="1"/>
  <c r="F59" i="1"/>
  <c r="G59" i="1" s="1"/>
  <c r="F58" i="1"/>
  <c r="G58" i="1" s="1"/>
  <c r="E58" i="1"/>
  <c r="G57" i="1"/>
  <c r="F57" i="1"/>
  <c r="G56" i="1"/>
  <c r="F56" i="1"/>
  <c r="G55" i="1"/>
  <c r="F55" i="1"/>
  <c r="F54" i="1"/>
  <c r="E54" i="1"/>
  <c r="G54" i="1" s="1"/>
  <c r="F53" i="1"/>
  <c r="G53" i="1" s="1"/>
  <c r="F52" i="1"/>
  <c r="G52" i="1" s="1"/>
  <c r="F51" i="1"/>
  <c r="G51" i="1" s="1"/>
  <c r="F50" i="1"/>
  <c r="G50" i="1" s="1"/>
  <c r="F49" i="1"/>
  <c r="G49" i="1" s="1"/>
  <c r="F48" i="1"/>
  <c r="G48" i="1" s="1"/>
  <c r="F47" i="1"/>
  <c r="G47" i="1" s="1"/>
  <c r="F46" i="1"/>
  <c r="G46" i="1" s="1"/>
  <c r="F45" i="1"/>
  <c r="G45" i="1" s="1"/>
  <c r="F44" i="1"/>
  <c r="G44" i="1" s="1"/>
  <c r="E44" i="1"/>
  <c r="G43" i="1"/>
  <c r="F43" i="1"/>
  <c r="G42" i="1"/>
  <c r="F42" i="1"/>
  <c r="G41" i="1"/>
  <c r="F41" i="1"/>
  <c r="G40" i="1"/>
  <c r="F40" i="1"/>
  <c r="G39" i="1"/>
  <c r="F39" i="1"/>
  <c r="G38" i="1"/>
  <c r="F38" i="1"/>
  <c r="G37" i="1"/>
  <c r="F37" i="1"/>
  <c r="G36" i="1"/>
  <c r="F36" i="1"/>
  <c r="G35" i="1"/>
  <c r="F35" i="1"/>
  <c r="F34" i="1"/>
  <c r="E34" i="1"/>
  <c r="G34" i="1" s="1"/>
  <c r="F33" i="1"/>
  <c r="G33" i="1" s="1"/>
  <c r="F32" i="1"/>
  <c r="G32" i="1" s="1"/>
  <c r="F31" i="1"/>
  <c r="G31" i="1" s="1"/>
  <c r="F30" i="1"/>
  <c r="G30" i="1" s="1"/>
  <c r="F29" i="1"/>
  <c r="G29" i="1" s="1"/>
  <c r="F28" i="1"/>
  <c r="G28" i="1" s="1"/>
  <c r="F27" i="1"/>
  <c r="G27" i="1" s="1"/>
  <c r="F26" i="1"/>
  <c r="G26" i="1" s="1"/>
  <c r="F25" i="1"/>
  <c r="G25" i="1" s="1"/>
  <c r="F24" i="1"/>
  <c r="G24" i="1" s="1"/>
  <c r="E24" i="1"/>
  <c r="G23" i="1"/>
  <c r="F23" i="1"/>
  <c r="G22" i="1"/>
  <c r="F22" i="1"/>
  <c r="G21" i="1"/>
  <c r="F21" i="1"/>
  <c r="G20" i="1"/>
  <c r="F20" i="1"/>
  <c r="G19" i="1"/>
  <c r="F19" i="1"/>
  <c r="G18" i="1"/>
  <c r="F18" i="1"/>
  <c r="G17" i="1"/>
  <c r="F17" i="1"/>
  <c r="G16" i="1"/>
  <c r="F16" i="1"/>
  <c r="G15" i="1"/>
  <c r="F15" i="1"/>
  <c r="F14" i="1"/>
  <c r="E14" i="1"/>
  <c r="G14" i="1" s="1"/>
  <c r="F13" i="1"/>
  <c r="G13" i="1" s="1"/>
  <c r="F12" i="1"/>
  <c r="G12" i="1" s="1"/>
  <c r="F11" i="1"/>
  <c r="G11" i="1" s="1"/>
  <c r="F10" i="1"/>
  <c r="G10" i="1" s="1"/>
  <c r="F9" i="1"/>
  <c r="G9" i="1" s="1"/>
  <c r="F8" i="1"/>
  <c r="G8" i="1" s="1"/>
  <c r="F7" i="1"/>
  <c r="G7" i="1" s="1"/>
  <c r="F6" i="1"/>
  <c r="G6" i="1" s="1"/>
  <c r="E6" i="1"/>
  <c r="E75" i="1" s="1"/>
  <c r="A2" i="1"/>
  <c r="D88" i="1" l="1"/>
  <c r="D92" i="1"/>
  <c r="D89" i="1"/>
  <c r="D93" i="1"/>
  <c r="F75" i="1"/>
  <c r="G75" i="1" s="1"/>
  <c r="C79" i="1"/>
  <c r="C80" i="1"/>
  <c r="C83" i="1"/>
  <c r="C94" i="1"/>
  <c r="D90" i="1" s="1"/>
  <c r="D79" i="1" l="1"/>
  <c r="C84" i="1"/>
  <c r="D80" i="1"/>
  <c r="D91" i="1"/>
  <c r="D94" i="1" s="1"/>
  <c r="D81" i="1" l="1"/>
  <c r="D84" i="1" s="1"/>
  <c r="D82" i="1"/>
  <c r="D83" i="1"/>
</calcChain>
</file>

<file path=xl/comments1.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sharedStrings.xml><?xml version="1.0" encoding="utf-8"?>
<sst xmlns="http://schemas.openxmlformats.org/spreadsheetml/2006/main" count="99" uniqueCount="95">
  <si>
    <t xml:space="preserve">Informe de Situación Hacendaria Egresos - 2018
</t>
  </si>
  <si>
    <t>CONCEPTOS</t>
  </si>
  <si>
    <t>EJERCICIO 2017</t>
  </si>
  <si>
    <t>ESTIMACIÓN  2018</t>
  </si>
  <si>
    <t>VARIACIÓN  2017- 2018</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</si>
  <si>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</si>
  <si>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</si>
  <si>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</si>
  <si>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</si>
  <si>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</si>
  <si>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</si>
  <si>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</si>
  <si>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</si>
  <si>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</si>
  <si>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</si>
  <si>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</si>
  <si>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</si>
  <si>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</si>
  <si>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</si>
  <si>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</si>
  <si>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</si>
  <si>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</si>
  <si>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</si>
  <si>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</si>
  <si>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</si>
  <si>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</si>
  <si>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</si>
  <si>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</si>
  <si>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</si>
  <si>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</si>
  <si>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</si>
  <si>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</si>
  <si>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</si>
  <si>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</si>
  <si>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</si>
  <si>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</si>
  <si>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</si>
  <si>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</si>
  <si>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</si>
  <si>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</si>
  <si>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</si>
  <si>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</si>
  <si>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</si>
  <si>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</si>
  <si>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</si>
  <si>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</si>
  <si>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</si>
  <si>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</si>
  <si>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</si>
  <si>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</si>
  <si>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</si>
  <si>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</si>
  <si>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</si>
  <si>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</si>
  <si>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</si>
  <si>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</si>
  <si>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</si>
  <si>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</si>
  <si>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</si>
  <si>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</si>
  <si>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</si>
  <si>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</si>
  <si>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</si>
  <si>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</si>
  <si>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</si>
  <si>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</si>
  <si>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PARTICIPACIONES Y APORTACIONES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</si>
  <si>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</si>
  <si>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</si>
  <si>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</si>
  <si>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</si>
  <si>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</si>
  <si>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</si>
  <si>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</si>
  <si>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</si>
  <si>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</si>
  <si>
    <t>CLASIFICACIÓN POR TIPO DE GASTO (CTG)</t>
  </si>
  <si>
    <t>TG</t>
  </si>
  <si>
    <t>DESCRIPCIÓN</t>
  </si>
  <si>
    <t>ESTIMACIÓN</t>
  </si>
  <si>
    <t>%</t>
  </si>
  <si>
    <t>GASTO CORRIENTE</t>
  </si>
  <si>
    <t>GASTO DE CAPITAL</t>
  </si>
  <si>
    <t>AMORTIZACIÓN DE LA DEUDA Y DISMINUCIÓN DE PASIVOS</t>
  </si>
  <si>
    <t>PENSIONES Y JUBILACIONES</t>
  </si>
  <si>
    <t>PARTICIPACIONES</t>
  </si>
  <si>
    <t>SUMA</t>
  </si>
  <si>
    <t>CLASIFICACIÓN POR FUENTE DE FINANCIAMIENTO (CFF)</t>
  </si>
  <si>
    <t>FF</t>
  </si>
  <si>
    <t>RECURSOS FISCALES</t>
  </si>
  <si>
    <t>FINANCIAMIENTOS INTERNOS</t>
  </si>
  <si>
    <t>INGRESOS PROPIOS</t>
  </si>
  <si>
    <t>RECURSOS FEDERALES</t>
  </si>
  <si>
    <t>RECURSOS ESTATALES</t>
  </si>
  <si>
    <t>OTROS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</si>
</sst>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0_ ;\-0\ "/>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6"/>
      <color theme="1"/>
      <name val="Calibri"/>
      <family val="2"/>
      <scheme val="minor"/>
    </font>
    <font>
      <sz val="10"/>
      <name val="Arial"/>
      <family val="2"/>
    </font>
    <font>
      <b/>
      <sz val="12"/>
      <color theme="0"/>
      <name val="Calibri"/>
      <family val="2"/>
      <scheme val="minor"/>
    </font>
    <font>
      <b/>
      <sz val="12"/>
      <name val="Calibri"/>
      <family val="2"/>
      <scheme val="minor"/>
    </font>
    <font>
      <sz val="12"/>
      <name val="Calibri"/>
      <family val="2"/>
      <scheme val="minor"/>
    </font>
    <font>
      <b/>
      <i/>
      <sz val="12"/>
      <color theme="0"/>
      <name val="Calibri"/>
      <family val="2"/>
      <scheme val="minor"/>
    </font>
    <font>
      <b/>
      <sz val="12"/>
      <color theme="1"/>
      <name val="Calibri"/>
      <family val="2"/>
      <scheme val="minor"/>
    </font>
    <font>
      <sz val="10"/>
      <color theme="1"/>
      <name val="Calibri"/>
      <family val="2"/>
      <scheme val="minor"/>
    </font>
    <font>
      <b/>
      <i/>
      <sz val="11"/>
      <color theme="0"/>
      <name val="Calibri"/>
      <family val="2"/>
      <scheme val="minor"/>
    </font>
    <font>
      <sz val="10"/>
      <color indexed="81"/>
      <name val="Tahoma"/>
      <family val="2"/>
    </font>
    <font>
      <b/>
      <sz val="11"/>
      <color indexed="81"/>
      <name val="Tahoma"/>
      <family val="2"/>
    </font>
  </fonts>
  <fills count="5">
    <fill>
      <patternFill patternType="none"/>
    </fill>
    <fill>
      <patternFill patternType="gray125"/>
    </fill>
    <fill>
      <patternFill patternType="solid">
        <fgColor rgb="FF00A79D"/>
        <bgColor indexed="64"/>
      </patternFill>
    </fill>
    <fill>
      <patternFill patternType="solid">
        <fgColor theme="0"/>
        <bgColor indexed="64"/>
      </patternFill>
    </fill>
    <fill>
      <patternFill patternType="solid">
        <fgColor rgb="FFFFF2D4"/>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indexed="64"/>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rgb="FF92D050"/>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indexed="64"/>
      </left>
      <right style="thin">
        <color rgb="FF92D050"/>
      </right>
      <top style="thin">
        <color rgb="FF92D050"/>
      </top>
      <bottom style="thin">
        <color indexed="64"/>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top style="thin">
        <color theme="6"/>
      </top>
      <bottom/>
      <diagonal/>
    </border>
  </borders>
  <cellStyleXfs count="3">
    <xf numFmtId="0" fontId="0" fillId="0" borderId="0"/>
    <xf numFmtId="9" fontId="1" fillId="0" borderId="0" applyFont="0" applyFill="0" applyBorder="0" applyAlignment="0" applyProtection="0"/>
    <xf numFmtId="0" fontId="7" fillId="0" borderId="0"/>
  </cellStyleXfs>
  <cellXfs count="74">
    <xf numFmtId="0" fontId="0" fillId="0" borderId="0" xfId="0"/>
    <xf numFmtId="0" fontId="5" fillId="0" borderId="1" xfId="0" applyFont="1" applyFill="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3" xfId="0" applyFont="1" applyFill="1" applyBorder="1" applyAlignment="1" applyProtection="1">
      <alignment horizontal="center" vertical="top" wrapText="1"/>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8" fillId="2" borderId="7" xfId="2" applyFont="1" applyFill="1" applyBorder="1" applyAlignment="1" applyProtection="1">
      <alignment horizontal="center" vertical="center"/>
    </xf>
    <xf numFmtId="3" fontId="8" fillId="2" borderId="7" xfId="2" applyNumberFormat="1" applyFont="1" applyFill="1" applyBorder="1" applyAlignment="1" applyProtection="1">
      <alignment horizontal="center" vertical="center" wrapText="1"/>
    </xf>
    <xf numFmtId="1" fontId="8" fillId="2" borderId="7" xfId="2" applyNumberFormat="1" applyFont="1" applyFill="1" applyBorder="1" applyAlignment="1" applyProtection="1">
      <alignment horizontal="center" vertical="center" wrapText="1"/>
    </xf>
    <xf numFmtId="0" fontId="9" fillId="3" borderId="8" xfId="2" applyFont="1" applyFill="1" applyBorder="1" applyAlignment="1" applyProtection="1">
      <alignment horizontal="left" vertical="center"/>
    </xf>
    <xf numFmtId="0" fontId="9" fillId="3" borderId="0" xfId="2" applyFont="1" applyFill="1" applyBorder="1" applyAlignment="1" applyProtection="1">
      <alignment horizontal="left" vertical="center"/>
    </xf>
    <xf numFmtId="0" fontId="9" fillId="3" borderId="9" xfId="2" applyFont="1" applyFill="1" applyBorder="1" applyAlignment="1" applyProtection="1">
      <alignment horizontal="left" vertical="center"/>
    </xf>
    <xf numFmtId="164" fontId="8" fillId="2" borderId="10" xfId="0" applyNumberFormat="1" applyFont="1" applyFill="1" applyBorder="1" applyAlignment="1" applyProtection="1">
      <alignment horizontal="center" vertical="center"/>
    </xf>
    <xf numFmtId="0" fontId="8" fillId="2" borderId="11" xfId="0" applyFont="1" applyFill="1" applyBorder="1" applyAlignment="1" applyProtection="1">
      <alignment horizontal="left" vertical="center" wrapText="1"/>
    </xf>
    <xf numFmtId="42" fontId="8" fillId="2" borderId="11" xfId="2" applyNumberFormat="1" applyFont="1" applyFill="1" applyBorder="1" applyAlignment="1" applyProtection="1">
      <alignment vertical="center"/>
    </xf>
    <xf numFmtId="9" fontId="8" fillId="2" borderId="12" xfId="1" applyNumberFormat="1" applyFont="1" applyFill="1" applyBorder="1" applyAlignment="1" applyProtection="1">
      <alignment horizontal="center" vertical="center"/>
    </xf>
    <xf numFmtId="0" fontId="10" fillId="0" borderId="13" xfId="2" applyFont="1" applyFill="1" applyBorder="1" applyAlignment="1" applyProtection="1">
      <alignment horizontal="center" vertical="center"/>
    </xf>
    <xf numFmtId="0" fontId="10" fillId="0" borderId="14" xfId="2" applyFont="1" applyFill="1" applyBorder="1" applyAlignment="1" applyProtection="1">
      <alignment horizontal="left" vertical="center"/>
    </xf>
    <xf numFmtId="42" fontId="10" fillId="3" borderId="14" xfId="2" applyNumberFormat="1" applyFont="1" applyFill="1" applyBorder="1" applyAlignment="1" applyProtection="1">
      <alignment vertical="center"/>
      <protection locked="0"/>
    </xf>
    <xf numFmtId="42" fontId="10" fillId="4" borderId="14" xfId="2" applyNumberFormat="1" applyFont="1" applyFill="1" applyBorder="1" applyAlignment="1" applyProtection="1">
      <alignment vertical="center"/>
    </xf>
    <xf numFmtId="9" fontId="10" fillId="4" borderId="15" xfId="2" applyNumberFormat="1" applyFont="1" applyFill="1" applyBorder="1" applyAlignment="1" applyProtection="1">
      <alignment horizontal="center" vertical="center"/>
    </xf>
    <xf numFmtId="42" fontId="10" fillId="0" borderId="14" xfId="2" applyNumberFormat="1" applyFont="1" applyFill="1" applyBorder="1" applyAlignment="1" applyProtection="1">
      <alignment vertical="center"/>
      <protection locked="0"/>
    </xf>
    <xf numFmtId="0" fontId="10" fillId="0" borderId="16" xfId="2" applyFont="1" applyFill="1" applyBorder="1" applyAlignment="1" applyProtection="1">
      <alignment horizontal="left" vertical="center"/>
    </xf>
    <xf numFmtId="0" fontId="10" fillId="0" borderId="17" xfId="2" applyFont="1" applyFill="1" applyBorder="1" applyAlignment="1" applyProtection="1">
      <alignment horizontal="left" vertical="center"/>
    </xf>
    <xf numFmtId="0" fontId="10" fillId="0" borderId="18" xfId="2" applyFont="1" applyFill="1" applyBorder="1" applyAlignment="1" applyProtection="1">
      <alignment horizontal="left" vertical="center"/>
    </xf>
    <xf numFmtId="164" fontId="8" fillId="2" borderId="13" xfId="0" applyNumberFormat="1" applyFont="1" applyFill="1" applyBorder="1" applyAlignment="1" applyProtection="1">
      <alignment horizontal="center" vertical="center"/>
    </xf>
    <xf numFmtId="0" fontId="8" fillId="2" borderId="14" xfId="0" applyFont="1" applyFill="1" applyBorder="1" applyAlignment="1" applyProtection="1">
      <alignment horizontal="left" vertical="center" wrapText="1"/>
    </xf>
    <xf numFmtId="42" fontId="8" fillId="2" borderId="14" xfId="2" applyNumberFormat="1" applyFont="1" applyFill="1" applyBorder="1" applyAlignment="1" applyProtection="1">
      <alignment vertical="center"/>
    </xf>
    <xf numFmtId="9" fontId="8" fillId="2" borderId="15" xfId="1" applyNumberFormat="1" applyFont="1" applyFill="1" applyBorder="1" applyAlignment="1" applyProtection="1">
      <alignment horizontal="center" vertical="center"/>
    </xf>
    <xf numFmtId="164" fontId="10" fillId="0" borderId="13" xfId="0" applyNumberFormat="1" applyFont="1" applyFill="1" applyBorder="1" applyAlignment="1" applyProtection="1">
      <alignment horizontal="center" vertical="center"/>
    </xf>
    <xf numFmtId="0" fontId="10" fillId="0" borderId="14"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164" fontId="10" fillId="0" borderId="19" xfId="0" applyNumberFormat="1" applyFont="1" applyFill="1" applyBorder="1" applyAlignment="1" applyProtection="1">
      <alignment horizontal="center" vertical="center"/>
    </xf>
    <xf numFmtId="0" fontId="10" fillId="0" borderId="20" xfId="0" applyFont="1" applyFill="1" applyBorder="1" applyAlignment="1" applyProtection="1">
      <alignment horizontal="left" vertical="center" wrapText="1"/>
    </xf>
    <xf numFmtId="42" fontId="10" fillId="3" borderId="20" xfId="2" applyNumberFormat="1" applyFont="1" applyFill="1" applyBorder="1" applyAlignment="1" applyProtection="1">
      <alignment vertical="center"/>
      <protection locked="0"/>
    </xf>
    <xf numFmtId="42" fontId="10" fillId="0" borderId="14" xfId="0" applyNumberFormat="1" applyFont="1" applyFill="1" applyBorder="1" applyAlignment="1" applyProtection="1">
      <alignment horizontal="center" vertical="center"/>
      <protection locked="0"/>
    </xf>
    <xf numFmtId="42" fontId="8" fillId="2" borderId="14" xfId="2" applyNumberFormat="1" applyFont="1" applyFill="1" applyBorder="1" applyAlignment="1" applyProtection="1">
      <alignment vertical="center"/>
      <protection locked="0"/>
    </xf>
    <xf numFmtId="164" fontId="10" fillId="0" borderId="21" xfId="0" applyNumberFormat="1" applyFont="1" applyFill="1" applyBorder="1" applyAlignment="1" applyProtection="1">
      <alignment horizontal="center" vertical="center"/>
    </xf>
    <xf numFmtId="0" fontId="10" fillId="0" borderId="22" xfId="0" applyFont="1" applyFill="1" applyBorder="1" applyAlignment="1" applyProtection="1">
      <alignment horizontal="left" vertical="center" wrapText="1"/>
    </xf>
    <xf numFmtId="42" fontId="10" fillId="0" borderId="22" xfId="2" applyNumberFormat="1" applyFont="1" applyFill="1" applyBorder="1" applyAlignment="1" applyProtection="1">
      <alignment vertical="center"/>
      <protection locked="0"/>
    </xf>
    <xf numFmtId="0" fontId="11" fillId="2" borderId="23" xfId="2" applyFont="1" applyFill="1" applyBorder="1" applyAlignment="1" applyProtection="1">
      <alignment horizontal="right"/>
    </xf>
    <xf numFmtId="0" fontId="11" fillId="2" borderId="24" xfId="2" applyFont="1" applyFill="1" applyBorder="1" applyAlignment="1" applyProtection="1">
      <alignment horizontal="right"/>
    </xf>
    <xf numFmtId="42" fontId="11" fillId="2" borderId="24" xfId="2" applyNumberFormat="1" applyFont="1" applyFill="1" applyBorder="1" applyProtection="1"/>
    <xf numFmtId="10" fontId="11" fillId="2" borderId="25" xfId="1" applyNumberFormat="1"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0" fillId="0" borderId="0" xfId="0" applyFont="1" applyFill="1" applyProtection="1"/>
    <xf numFmtId="0" fontId="12" fillId="0" borderId="26" xfId="0" applyFont="1" applyFill="1" applyBorder="1" applyAlignment="1" applyProtection="1">
      <alignment horizontal="center" vertical="center"/>
    </xf>
    <xf numFmtId="0" fontId="12" fillId="0" borderId="0" xfId="0" applyFont="1" applyFill="1" applyAlignment="1" applyProtection="1"/>
    <xf numFmtId="0" fontId="2" fillId="2" borderId="27"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41" fontId="2" fillId="2" borderId="28" xfId="0" applyNumberFormat="1" applyFont="1" applyFill="1" applyBorder="1" applyAlignment="1" applyProtection="1">
      <alignment horizontal="center" vertical="center"/>
    </xf>
    <xf numFmtId="9" fontId="2" fillId="2" borderId="29"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13" fillId="0" borderId="30" xfId="0" applyFont="1" applyFill="1" applyBorder="1" applyAlignment="1" applyProtection="1">
      <alignment horizontal="center" vertical="center"/>
    </xf>
    <xf numFmtId="0" fontId="13" fillId="0" borderId="30" xfId="0" applyFont="1" applyFill="1" applyBorder="1" applyAlignment="1" applyProtection="1">
      <alignment vertical="center" wrapText="1"/>
    </xf>
    <xf numFmtId="3" fontId="0" fillId="0" borderId="30" xfId="0" applyNumberFormat="1" applyFont="1" applyFill="1" applyBorder="1" applyAlignment="1" applyProtection="1">
      <alignment vertical="center"/>
    </xf>
    <xf numFmtId="10" fontId="0" fillId="0" borderId="30" xfId="0" applyNumberFormat="1" applyFont="1" applyFill="1" applyBorder="1" applyAlignment="1" applyProtection="1">
      <alignment horizontal="center" vertical="center"/>
    </xf>
    <xf numFmtId="0" fontId="0" fillId="0" borderId="30" xfId="0" applyNumberFormat="1"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14" fillId="2" borderId="28" xfId="0" applyFont="1" applyFill="1" applyBorder="1" applyAlignment="1" applyProtection="1">
      <alignment horizontal="right" vertical="center" wrapText="1"/>
    </xf>
    <xf numFmtId="41" fontId="14" fillId="2" borderId="30" xfId="0" applyNumberFormat="1" applyFont="1" applyFill="1" applyBorder="1" applyAlignment="1" applyProtection="1">
      <alignment vertical="center"/>
    </xf>
    <xf numFmtId="10" fontId="14" fillId="2" borderId="30" xfId="0" applyNumberFormat="1" applyFont="1" applyFill="1" applyBorder="1" applyAlignment="1" applyProtection="1">
      <alignment vertical="center"/>
    </xf>
    <xf numFmtId="0" fontId="12" fillId="0" borderId="31" xfId="0" applyFont="1" applyFill="1" applyBorder="1" applyAlignment="1" applyProtection="1">
      <alignment horizontal="center"/>
    </xf>
    <xf numFmtId="0" fontId="3" fillId="0" borderId="0" xfId="0" applyFont="1" applyFill="1" applyAlignment="1" applyProtection="1">
      <alignment horizontal="center"/>
    </xf>
    <xf numFmtId="0" fontId="4" fillId="2" borderId="30" xfId="0" applyFont="1" applyFill="1" applyBorder="1" applyAlignment="1" applyProtection="1">
      <alignment horizontal="center" vertical="center"/>
    </xf>
    <xf numFmtId="41" fontId="4" fillId="2" borderId="30" xfId="0" applyNumberFormat="1" applyFont="1" applyFill="1" applyBorder="1" applyAlignment="1" applyProtection="1">
      <alignment horizontal="center" vertical="center"/>
    </xf>
    <xf numFmtId="9" fontId="4" fillId="2" borderId="30" xfId="0" applyNumberFormat="1" applyFont="1" applyFill="1" applyBorder="1" applyAlignment="1" applyProtection="1">
      <alignment horizontal="center" vertical="center"/>
    </xf>
    <xf numFmtId="0" fontId="13" fillId="0" borderId="30" xfId="0" applyFont="1" applyFill="1" applyBorder="1" applyAlignment="1" applyProtection="1">
      <alignment vertical="center"/>
    </xf>
    <xf numFmtId="41" fontId="0" fillId="0" borderId="30" xfId="0" applyNumberFormat="1" applyFont="1" applyFill="1" applyBorder="1" applyAlignment="1" applyProtection="1">
      <alignment vertical="center"/>
    </xf>
    <xf numFmtId="10" fontId="14" fillId="2" borderId="30" xfId="1" applyNumberFormat="1" applyFont="1" applyFill="1" applyBorder="1" applyAlignment="1" applyProtection="1">
      <alignment horizontal="center" vertical="center"/>
    </xf>
    <xf numFmtId="0" fontId="4" fillId="2" borderId="0" xfId="0" applyFont="1" applyFill="1" applyProtection="1"/>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1-F066-472A-81B3-2201D14831FF}"/>
              </c:ext>
            </c:extLst>
          </c:dPt>
          <c:dPt>
            <c:idx val="2"/>
            <c:invertIfNegative val="0"/>
            <c:bubble3D val="0"/>
            <c:spPr>
              <a:solidFill>
                <a:srgbClr val="009900"/>
              </a:solidFill>
            </c:spPr>
            <c:extLst>
              <c:ext xmlns:c16="http://schemas.microsoft.com/office/drawing/2014/chart" uri="{C3380CC4-5D6E-409C-BE32-E72D297353CC}">
                <c16:uniqueId val="{00000003-F066-472A-81B3-2201D14831FF}"/>
              </c:ext>
            </c:extLst>
          </c:dPt>
          <c:val>
            <c:numRef>
              <c:f>'[1]S.H. EGRESOS'!$C$79:$C$83</c:f>
              <c:numCache>
                <c:formatCode>General</c:formatCode>
                <c:ptCount val="5"/>
                <c:pt idx="0">
                  <c:v>5833114.21</c:v>
                </c:pt>
                <c:pt idx="1">
                  <c:v>19000</c:v>
                </c:pt>
                <c:pt idx="2">
                  <c:v>0</c:v>
                </c:pt>
                <c:pt idx="3">
                  <c:v>0</c:v>
                </c:pt>
                <c:pt idx="4">
                  <c:v>0</c:v>
                </c:pt>
              </c:numCache>
            </c:numRef>
          </c:val>
          <c:extLst>
            <c:ext xmlns:c16="http://schemas.microsoft.com/office/drawing/2014/chart" uri="{C3380CC4-5D6E-409C-BE32-E72D297353CC}">
              <c16:uniqueId val="{00000004-F066-472A-81B3-2201D14831FF}"/>
            </c:ext>
          </c:extLst>
        </c:ser>
        <c:dLbls>
          <c:showLegendKey val="0"/>
          <c:showVal val="0"/>
          <c:showCatName val="0"/>
          <c:showSerName val="0"/>
          <c:showPercent val="0"/>
          <c:showBubbleSize val="0"/>
        </c:dLbls>
        <c:gapWidth val="18"/>
        <c:overlap val="90"/>
        <c:axId val="551655104"/>
        <c:axId val="551660000"/>
      </c:barChart>
      <c:catAx>
        <c:axId val="5516551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551660000"/>
        <c:crosses val="autoZero"/>
        <c:auto val="1"/>
        <c:lblAlgn val="ctr"/>
        <c:lblOffset val="100"/>
        <c:noMultiLvlLbl val="0"/>
      </c:catAx>
      <c:valAx>
        <c:axId val="551660000"/>
        <c:scaling>
          <c:orientation val="minMax"/>
        </c:scaling>
        <c:delete val="1"/>
        <c:axPos val="l"/>
        <c:majorGridlines/>
        <c:numFmt formatCode="General" sourceLinked="1"/>
        <c:majorTickMark val="out"/>
        <c:minorTickMark val="none"/>
        <c:tickLblPos val="nextTo"/>
        <c:crossAx val="55165510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D350-4B67-9F00-A1C36638BA88}"/>
              </c:ext>
            </c:extLst>
          </c:dPt>
          <c:dPt>
            <c:idx val="2"/>
            <c:invertIfNegative val="0"/>
            <c:bubble3D val="0"/>
            <c:spPr>
              <a:solidFill>
                <a:srgbClr val="009900"/>
              </a:solidFill>
            </c:spPr>
            <c:extLst>
              <c:ext xmlns:c16="http://schemas.microsoft.com/office/drawing/2014/chart" uri="{C3380CC4-5D6E-409C-BE32-E72D297353CC}">
                <c16:uniqueId val="{00000003-D350-4B67-9F00-A1C36638BA88}"/>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5-D350-4B67-9F00-A1C36638BA88}"/>
              </c:ext>
            </c:extLst>
          </c:dPt>
          <c:dPt>
            <c:idx val="4"/>
            <c:invertIfNegative val="0"/>
            <c:bubble3D val="0"/>
            <c:spPr>
              <a:solidFill>
                <a:srgbClr val="7030A0"/>
              </a:solidFill>
            </c:spPr>
            <c:extLst>
              <c:ext xmlns:c16="http://schemas.microsoft.com/office/drawing/2014/chart" uri="{C3380CC4-5D6E-409C-BE32-E72D297353CC}">
                <c16:uniqueId val="{00000007-D350-4B67-9F00-A1C36638BA88}"/>
              </c:ext>
            </c:extLst>
          </c:dPt>
          <c:cat>
            <c:numRef>
              <c:f>'[1]S.H. EGRESOS'!$A$88:$A$92</c:f>
              <c:numCache>
                <c:formatCode>General</c:formatCode>
                <c:ptCount val="5"/>
                <c:pt idx="0">
                  <c:v>100</c:v>
                </c:pt>
                <c:pt idx="1">
                  <c:v>200</c:v>
                </c:pt>
                <c:pt idx="2">
                  <c:v>400</c:v>
                </c:pt>
                <c:pt idx="3">
                  <c:v>500</c:v>
                </c:pt>
                <c:pt idx="4">
                  <c:v>600</c:v>
                </c:pt>
              </c:numCache>
            </c:numRef>
          </c:cat>
          <c:val>
            <c:numRef>
              <c:f>'[1]S.H. EGRESOS'!$C$88:$C$92</c:f>
              <c:numCache>
                <c:formatCode>General</c:formatCode>
                <c:ptCount val="5"/>
                <c:pt idx="0">
                  <c:v>0</c:v>
                </c:pt>
                <c:pt idx="1">
                  <c:v>0</c:v>
                </c:pt>
                <c:pt idx="2">
                  <c:v>435320</c:v>
                </c:pt>
                <c:pt idx="3">
                  <c:v>0</c:v>
                </c:pt>
                <c:pt idx="4">
                  <c:v>5346294.21</c:v>
                </c:pt>
              </c:numCache>
            </c:numRef>
          </c:val>
          <c:extLst>
            <c:ext xmlns:c16="http://schemas.microsoft.com/office/drawing/2014/chart" uri="{C3380CC4-5D6E-409C-BE32-E72D297353CC}">
              <c16:uniqueId val="{00000008-D350-4B67-9F00-A1C36638BA88}"/>
            </c:ext>
          </c:extLst>
        </c:ser>
        <c:dLbls>
          <c:showLegendKey val="0"/>
          <c:showVal val="0"/>
          <c:showCatName val="0"/>
          <c:showSerName val="0"/>
          <c:showPercent val="0"/>
          <c:showBubbleSize val="0"/>
        </c:dLbls>
        <c:gapWidth val="23"/>
        <c:shape val="cylinder"/>
        <c:axId val="551657824"/>
        <c:axId val="551667072"/>
        <c:axId val="0"/>
      </c:bar3DChart>
      <c:catAx>
        <c:axId val="551657824"/>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551667072"/>
        <c:crosses val="autoZero"/>
        <c:auto val="1"/>
        <c:lblAlgn val="ctr"/>
        <c:lblOffset val="100"/>
        <c:noMultiLvlLbl val="0"/>
      </c:catAx>
      <c:valAx>
        <c:axId val="551667072"/>
        <c:scaling>
          <c:orientation val="minMax"/>
        </c:scaling>
        <c:delete val="1"/>
        <c:axPos val="b"/>
        <c:majorGridlines/>
        <c:numFmt formatCode="General" sourceLinked="1"/>
        <c:majorTickMark val="out"/>
        <c:minorTickMark val="none"/>
        <c:tickLblPos val="nextTo"/>
        <c:crossAx val="55165782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DIF%20SAYULA\DIF%20SAYULA%202015-2018\PRESUPUESTO%202018\PRESUPUESTO%20MUNICIPI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COMEDOR ASISTENCIAL"/>
      <sheetName val="INDICADOR 2"/>
      <sheetName val="ASISTENCIA ALIMENTARIA"/>
      <sheetName val="INDICADOR 3"/>
      <sheetName val="JURIDICO"/>
      <sheetName val="INDICADOR 4"/>
      <sheetName val="PSICOLOGIA"/>
      <sheetName val="INDICADOR 5"/>
      <sheetName val="TRABAJO SOCIAL"/>
      <sheetName val="INDICADOR 6"/>
      <sheetName val="U.B.R."/>
      <sheetName val="ADMON. Y SERV. GRALES."/>
      <sheetName val="S.H-INGRESOS"/>
      <sheetName val="S.H. EGRESOS"/>
      <sheetName val="ESTIMACION DE INGRESOS"/>
      <sheetName val="PRESUP.EGRESOS FUENTE FINANCIAM"/>
      <sheetName val="EAPED 6 (a)"/>
      <sheetName val="EAPED 6 (b)"/>
      <sheetName val="EAPED 6 (c)"/>
      <sheetName val="EAPED 6 (d)"/>
      <sheetName val="PLANTILLA  "/>
      <sheetName val="CLASIFIC.ADMINISTRATIVA"/>
      <sheetName val="CLASIFIC.FUNCIONAL DEL GASTO"/>
      <sheetName val="PRES. CLASIF.  PROGRAMATICA"/>
      <sheetName val=" CAT. FUNCION, SUB FUNCION"/>
      <sheetName val="CAT FF"/>
      <sheetName val="CAT. CLASIFICACIÓN PROGRAMATICA"/>
      <sheetName val="Hoja15"/>
    </sheetNames>
    <sheetDataSet>
      <sheetData sheetId="0" refreshError="1">
        <row r="3">
          <cell r="B3" t="str">
            <v>Municipio:  Sayula,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79">
          <cell r="C79">
            <v>5833114.21</v>
          </cell>
        </row>
        <row r="80">
          <cell r="C80">
            <v>19000</v>
          </cell>
        </row>
        <row r="81">
          <cell r="C81">
            <v>0</v>
          </cell>
        </row>
        <row r="82">
          <cell r="C82">
            <v>0</v>
          </cell>
        </row>
        <row r="83">
          <cell r="C83">
            <v>0</v>
          </cell>
        </row>
        <row r="88">
          <cell r="A88">
            <v>100</v>
          </cell>
          <cell r="C88">
            <v>0</v>
          </cell>
        </row>
        <row r="89">
          <cell r="A89">
            <v>200</v>
          </cell>
          <cell r="C89">
            <v>0</v>
          </cell>
        </row>
        <row r="90">
          <cell r="A90">
            <v>400</v>
          </cell>
          <cell r="C90">
            <v>435320</v>
          </cell>
        </row>
        <row r="91">
          <cell r="A91">
            <v>500</v>
          </cell>
          <cell r="C91">
            <v>0</v>
          </cell>
        </row>
        <row r="92">
          <cell r="A92">
            <v>600</v>
          </cell>
          <cell r="C92">
            <v>5346294.21</v>
          </cell>
        </row>
      </sheetData>
      <sheetData sheetId="17" refreshError="1"/>
      <sheetData sheetId="18" refreshError="1">
        <row r="7">
          <cell r="M7">
            <v>2177640</v>
          </cell>
        </row>
        <row r="12">
          <cell r="M12">
            <v>539520</v>
          </cell>
        </row>
        <row r="17">
          <cell r="M17">
            <v>509576.15</v>
          </cell>
        </row>
        <row r="26">
          <cell r="M26">
            <v>287000</v>
          </cell>
        </row>
        <row r="31">
          <cell r="M31">
            <v>210868.26</v>
          </cell>
        </row>
        <row r="38">
          <cell r="M38">
            <v>0</v>
          </cell>
        </row>
        <row r="40">
          <cell r="M40">
            <v>0</v>
          </cell>
        </row>
        <row r="44">
          <cell r="M44">
            <v>174500</v>
          </cell>
        </row>
        <row r="53">
          <cell r="M53">
            <v>468000</v>
          </cell>
        </row>
        <row r="57">
          <cell r="M57">
            <v>0</v>
          </cell>
        </row>
        <row r="67">
          <cell r="M67">
            <v>2000</v>
          </cell>
        </row>
        <row r="77">
          <cell r="M77">
            <v>18600</v>
          </cell>
        </row>
        <row r="85">
          <cell r="M85">
            <v>143000</v>
          </cell>
        </row>
        <row r="88">
          <cell r="M88">
            <v>12400</v>
          </cell>
        </row>
        <row r="94">
          <cell r="M94">
            <v>0</v>
          </cell>
        </row>
        <row r="98">
          <cell r="M98">
            <v>36300</v>
          </cell>
        </row>
        <row r="109">
          <cell r="M109">
            <v>141000</v>
          </cell>
        </row>
        <row r="119">
          <cell r="M119">
            <v>0</v>
          </cell>
        </row>
        <row r="129">
          <cell r="M129">
            <v>7000</v>
          </cell>
        </row>
        <row r="139">
          <cell r="M139">
            <v>38200</v>
          </cell>
        </row>
        <row r="149">
          <cell r="M149">
            <v>53400</v>
          </cell>
        </row>
        <row r="159">
          <cell r="M159">
            <v>0</v>
          </cell>
        </row>
        <row r="167">
          <cell r="M167">
            <v>54000</v>
          </cell>
        </row>
        <row r="177">
          <cell r="M177">
            <v>86500</v>
          </cell>
        </row>
        <row r="183">
          <cell r="M183">
            <v>123200</v>
          </cell>
        </row>
        <row r="194">
          <cell r="M194">
            <v>0</v>
          </cell>
        </row>
        <row r="204">
          <cell r="M204">
            <v>0</v>
          </cell>
        </row>
        <row r="210">
          <cell r="M210">
            <v>0</v>
          </cell>
        </row>
        <row r="220">
          <cell r="M220">
            <v>750409.8</v>
          </cell>
        </row>
        <row r="229">
          <cell r="M229">
            <v>0</v>
          </cell>
        </row>
        <row r="233">
          <cell r="M233">
            <v>0</v>
          </cell>
        </row>
        <row r="240">
          <cell r="M240">
            <v>0</v>
          </cell>
        </row>
        <row r="242">
          <cell r="M242">
            <v>0</v>
          </cell>
        </row>
        <row r="248">
          <cell r="M248">
            <v>0</v>
          </cell>
        </row>
        <row r="253">
          <cell r="M253">
            <v>6500</v>
          </cell>
        </row>
        <row r="260">
          <cell r="M260">
            <v>0</v>
          </cell>
        </row>
        <row r="265">
          <cell r="M265">
            <v>7500</v>
          </cell>
        </row>
        <row r="268">
          <cell r="M268">
            <v>0</v>
          </cell>
        </row>
        <row r="275">
          <cell r="M275">
            <v>0</v>
          </cell>
        </row>
        <row r="277">
          <cell r="M277">
            <v>0</v>
          </cell>
        </row>
        <row r="286">
          <cell r="M286">
            <v>0</v>
          </cell>
        </row>
        <row r="296">
          <cell r="M296">
            <v>0</v>
          </cell>
        </row>
        <row r="301">
          <cell r="M301">
            <v>5000</v>
          </cell>
        </row>
        <row r="312">
          <cell r="M312">
            <v>0</v>
          </cell>
        </row>
        <row r="321">
          <cell r="M321">
            <v>0</v>
          </cell>
        </row>
        <row r="330">
          <cell r="M330">
            <v>0</v>
          </cell>
        </row>
        <row r="334">
          <cell r="M334">
            <v>0</v>
          </cell>
        </row>
        <row r="337">
          <cell r="M337">
            <v>0</v>
          </cell>
        </row>
        <row r="347">
          <cell r="M347">
            <v>0</v>
          </cell>
        </row>
        <row r="354">
          <cell r="M354">
            <v>0</v>
          </cell>
        </row>
        <row r="364">
          <cell r="M364">
            <v>0</v>
          </cell>
        </row>
        <row r="374">
          <cell r="M374">
            <v>0</v>
          </cell>
        </row>
        <row r="377">
          <cell r="M377">
            <v>0</v>
          </cell>
        </row>
        <row r="381">
          <cell r="M381">
            <v>0</v>
          </cell>
        </row>
        <row r="400">
          <cell r="M400">
            <v>0</v>
          </cell>
        </row>
        <row r="409">
          <cell r="M409">
            <v>0</v>
          </cell>
        </row>
        <row r="418">
          <cell r="M418">
            <v>0</v>
          </cell>
        </row>
        <row r="421">
          <cell r="M421">
            <v>0</v>
          </cell>
        </row>
        <row r="424">
          <cell r="M424">
            <v>0</v>
          </cell>
        </row>
        <row r="426">
          <cell r="M426">
            <v>0</v>
          </cell>
        </row>
        <row r="429">
          <cell r="M429">
            <v>0</v>
          </cell>
        </row>
        <row r="432">
          <cell r="C432">
            <v>0</v>
          </cell>
          <cell r="D432">
            <v>435320</v>
          </cell>
          <cell r="E432">
            <v>0</v>
          </cell>
          <cell r="F432">
            <v>0</v>
          </cell>
          <cell r="G432">
            <v>0</v>
          </cell>
          <cell r="H432">
            <v>0</v>
          </cell>
          <cell r="I432">
            <v>4917120.21</v>
          </cell>
          <cell r="J432">
            <v>429174</v>
          </cell>
          <cell r="K432">
            <v>0</v>
          </cell>
          <cell r="L432">
            <v>70500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4"/>
  <sheetViews>
    <sheetView tabSelected="1" workbookViewId="0">
      <selection activeCell="I7" sqref="I7"/>
    </sheetView>
  </sheetViews>
  <sheetFormatPr baseColWidth="10" defaultRowHeight="15" x14ac:dyDescent="0.25"/>
  <cols>
    <col min="2" max="2" width="19.5703125" customWidth="1"/>
    <col min="4" max="4" width="54.42578125" customWidth="1"/>
  </cols>
  <sheetData>
    <row r="1" spans="1:7" ht="26.25" x14ac:dyDescent="0.25">
      <c r="A1" s="1" t="s">
        <v>0</v>
      </c>
      <c r="B1" s="2"/>
      <c r="C1" s="2"/>
      <c r="D1" s="2"/>
      <c r="E1" s="2"/>
      <c r="F1" s="2"/>
      <c r="G1" s="3"/>
    </row>
    <row r="2" spans="1:7" ht="21" x14ac:dyDescent="0.25">
      <c r="A2" s="4" t="str">
        <f>'[1]Objetivos PMD'!$B$3</f>
        <v>Municipio:  Sayula, Jalisco</v>
      </c>
      <c r="B2" s="5"/>
      <c r="C2" s="5"/>
      <c r="D2" s="5"/>
      <c r="E2" s="5"/>
      <c r="F2" s="5"/>
      <c r="G2" s="6"/>
    </row>
    <row r="3" spans="1:7" x14ac:dyDescent="0.25">
      <c r="A3" s="7" t="s">
        <v>1</v>
      </c>
      <c r="B3" s="7"/>
      <c r="C3" s="7"/>
      <c r="D3" s="7"/>
      <c r="E3" s="8" t="s">
        <v>2</v>
      </c>
      <c r="F3" s="8" t="s">
        <v>3</v>
      </c>
      <c r="G3" s="9" t="s">
        <v>4</v>
      </c>
    </row>
    <row r="4" spans="1:7" x14ac:dyDescent="0.25">
      <c r="A4" s="7"/>
      <c r="B4" s="7"/>
      <c r="C4" s="7"/>
      <c r="D4" s="7"/>
      <c r="E4" s="8"/>
      <c r="F4" s="8"/>
      <c r="G4" s="9"/>
    </row>
    <row r="5" spans="1:7" ht="15.75" x14ac:dyDescent="0.25">
      <c r="A5" s="10" t="s">
        <v>5</v>
      </c>
      <c r="B5" s="11"/>
      <c r="C5" s="11"/>
      <c r="D5" s="11"/>
      <c r="E5" s="11"/>
      <c r="F5" s="11"/>
      <c r="G5" s="12"/>
    </row>
    <row r="6" spans="1:7" ht="15.75" x14ac:dyDescent="0.25">
      <c r="A6" s="13">
        <v>1000</v>
      </c>
      <c r="B6" s="14" t="s">
        <v>6</v>
      </c>
      <c r="C6" s="14"/>
      <c r="D6" s="14"/>
      <c r="E6" s="15">
        <f>SUM(E7:E13)</f>
        <v>3447247</v>
      </c>
      <c r="F6" s="15">
        <f>SUM(F7:F13)</f>
        <v>3724604.41</v>
      </c>
      <c r="G6" s="16">
        <f>F6/E6-1</f>
        <v>8.0457655050537369E-2</v>
      </c>
    </row>
    <row r="7" spans="1:7" ht="15.75" x14ac:dyDescent="0.25">
      <c r="A7" s="17">
        <v>1100</v>
      </c>
      <c r="B7" s="18" t="s">
        <v>7</v>
      </c>
      <c r="C7" s="18"/>
      <c r="D7" s="18"/>
      <c r="E7" s="19">
        <v>2016868</v>
      </c>
      <c r="F7" s="20">
        <f>'[1]PRESUP.EGRESOS FUENTE FINANCIAM'!M7</f>
        <v>2177640</v>
      </c>
      <c r="G7" s="21">
        <f>F7/E7-1</f>
        <v>7.9713694698909432E-2</v>
      </c>
    </row>
    <row r="8" spans="1:7" ht="15.75" x14ac:dyDescent="0.25">
      <c r="A8" s="17">
        <v>1200</v>
      </c>
      <c r="B8" s="18" t="s">
        <v>8</v>
      </c>
      <c r="C8" s="18"/>
      <c r="D8" s="18"/>
      <c r="E8" s="19">
        <v>521280</v>
      </c>
      <c r="F8" s="20">
        <f>'[1]PRESUP.EGRESOS FUENTE FINANCIAM'!M12</f>
        <v>539520</v>
      </c>
      <c r="G8" s="21">
        <f t="shared" ref="G8:G13" si="0">F8/E8-1</f>
        <v>3.4990791896869267E-2</v>
      </c>
    </row>
    <row r="9" spans="1:7" ht="15.75" x14ac:dyDescent="0.25">
      <c r="A9" s="17">
        <v>1300</v>
      </c>
      <c r="B9" s="18" t="s">
        <v>9</v>
      </c>
      <c r="C9" s="18"/>
      <c r="D9" s="18"/>
      <c r="E9" s="22">
        <v>438030</v>
      </c>
      <c r="F9" s="20">
        <f>'[1]PRESUP.EGRESOS FUENTE FINANCIAM'!M17</f>
        <v>509576.15</v>
      </c>
      <c r="G9" s="21">
        <f t="shared" si="0"/>
        <v>0.16333618701915409</v>
      </c>
    </row>
    <row r="10" spans="1:7" ht="15.75" x14ac:dyDescent="0.25">
      <c r="A10" s="17">
        <v>1400</v>
      </c>
      <c r="B10" s="18" t="s">
        <v>10</v>
      </c>
      <c r="C10" s="18"/>
      <c r="D10" s="18"/>
      <c r="E10" s="22">
        <v>309358</v>
      </c>
      <c r="F10" s="20">
        <f>'[1]PRESUP.EGRESOS FUENTE FINANCIAM'!M26</f>
        <v>287000</v>
      </c>
      <c r="G10" s="21">
        <f t="shared" si="0"/>
        <v>-7.2272254152147331E-2</v>
      </c>
    </row>
    <row r="11" spans="1:7" ht="15.75" x14ac:dyDescent="0.25">
      <c r="A11" s="17">
        <v>1500</v>
      </c>
      <c r="B11" s="18" t="s">
        <v>11</v>
      </c>
      <c r="C11" s="18"/>
      <c r="D11" s="18"/>
      <c r="E11" s="22">
        <v>161711</v>
      </c>
      <c r="F11" s="20">
        <f>'[1]PRESUP.EGRESOS FUENTE FINANCIAM'!M31</f>
        <v>210868.26</v>
      </c>
      <c r="G11" s="21">
        <f t="shared" si="0"/>
        <v>0.30398216571538117</v>
      </c>
    </row>
    <row r="12" spans="1:7" ht="15.75" x14ac:dyDescent="0.25">
      <c r="A12" s="17">
        <v>1600</v>
      </c>
      <c r="B12" s="18" t="s">
        <v>12</v>
      </c>
      <c r="C12" s="18"/>
      <c r="D12" s="18"/>
      <c r="E12" s="22">
        <v>0</v>
      </c>
      <c r="F12" s="20">
        <f>'[1]PRESUP.EGRESOS FUENTE FINANCIAM'!M38</f>
        <v>0</v>
      </c>
      <c r="G12" s="21" t="e">
        <f t="shared" si="0"/>
        <v>#DIV/0!</v>
      </c>
    </row>
    <row r="13" spans="1:7" ht="15.75" x14ac:dyDescent="0.25">
      <c r="A13" s="17">
        <v>1700</v>
      </c>
      <c r="B13" s="23" t="s">
        <v>13</v>
      </c>
      <c r="C13" s="24"/>
      <c r="D13" s="25"/>
      <c r="E13" s="19">
        <v>0</v>
      </c>
      <c r="F13" s="20">
        <f>'[1]PRESUP.EGRESOS FUENTE FINANCIAM'!M40</f>
        <v>0</v>
      </c>
      <c r="G13" s="21" t="e">
        <f t="shared" si="0"/>
        <v>#DIV/0!</v>
      </c>
    </row>
    <row r="14" spans="1:7" ht="15.75" x14ac:dyDescent="0.25">
      <c r="A14" s="26">
        <v>2000</v>
      </c>
      <c r="B14" s="27" t="s">
        <v>14</v>
      </c>
      <c r="C14" s="27"/>
      <c r="D14" s="27"/>
      <c r="E14" s="28">
        <f>SUM(E15:E23)</f>
        <v>583368</v>
      </c>
      <c r="F14" s="28">
        <f>SUM(F15:F23)</f>
        <v>854800</v>
      </c>
      <c r="G14" s="29">
        <f>F14/E14-1</f>
        <v>0.4652843488158418</v>
      </c>
    </row>
    <row r="15" spans="1:7" ht="15.75" x14ac:dyDescent="0.25">
      <c r="A15" s="17">
        <v>2100</v>
      </c>
      <c r="B15" s="18" t="s">
        <v>15</v>
      </c>
      <c r="C15" s="18"/>
      <c r="D15" s="18"/>
      <c r="E15" s="19">
        <v>101280</v>
      </c>
      <c r="F15" s="20">
        <f>'[1]PRESUP.EGRESOS FUENTE FINANCIAM'!M44</f>
        <v>174500</v>
      </c>
      <c r="G15" s="21">
        <f>F15/E15-1</f>
        <v>0.72294628751974721</v>
      </c>
    </row>
    <row r="16" spans="1:7" ht="15.75" x14ac:dyDescent="0.25">
      <c r="A16" s="17">
        <v>2200</v>
      </c>
      <c r="B16" s="18" t="s">
        <v>16</v>
      </c>
      <c r="C16" s="18"/>
      <c r="D16" s="18"/>
      <c r="E16" s="19">
        <v>312000</v>
      </c>
      <c r="F16" s="20">
        <f>'[1]PRESUP.EGRESOS FUENTE FINANCIAM'!M53</f>
        <v>468000</v>
      </c>
      <c r="G16" s="21">
        <f t="shared" ref="G16:G23" si="1">F16/E16-1</f>
        <v>0.5</v>
      </c>
    </row>
    <row r="17" spans="1:7" ht="15.75" x14ac:dyDescent="0.25">
      <c r="A17" s="17">
        <v>2300</v>
      </c>
      <c r="B17" s="18" t="s">
        <v>17</v>
      </c>
      <c r="C17" s="18"/>
      <c r="D17" s="18"/>
      <c r="E17" s="22">
        <v>0</v>
      </c>
      <c r="F17" s="20">
        <f>'[1]PRESUP.EGRESOS FUENTE FINANCIAM'!M57</f>
        <v>0</v>
      </c>
      <c r="G17" s="21" t="e">
        <f t="shared" si="1"/>
        <v>#DIV/0!</v>
      </c>
    </row>
    <row r="18" spans="1:7" ht="15.75" x14ac:dyDescent="0.25">
      <c r="A18" s="17">
        <v>2400</v>
      </c>
      <c r="B18" s="18" t="s">
        <v>18</v>
      </c>
      <c r="C18" s="18"/>
      <c r="D18" s="18"/>
      <c r="E18" s="22">
        <v>0</v>
      </c>
      <c r="F18" s="20">
        <f>'[1]PRESUP.EGRESOS FUENTE FINANCIAM'!M67</f>
        <v>2000</v>
      </c>
      <c r="G18" s="21" t="e">
        <f t="shared" si="1"/>
        <v>#DIV/0!</v>
      </c>
    </row>
    <row r="19" spans="1:7" ht="15.75" x14ac:dyDescent="0.25">
      <c r="A19" s="17">
        <v>2500</v>
      </c>
      <c r="B19" s="18" t="s">
        <v>19</v>
      </c>
      <c r="C19" s="18"/>
      <c r="D19" s="18"/>
      <c r="E19" s="22">
        <v>21840</v>
      </c>
      <c r="F19" s="20">
        <f>'[1]PRESUP.EGRESOS FUENTE FINANCIAM'!M77</f>
        <v>18600</v>
      </c>
      <c r="G19" s="21">
        <f t="shared" si="1"/>
        <v>-0.14835164835164838</v>
      </c>
    </row>
    <row r="20" spans="1:7" ht="15.75" x14ac:dyDescent="0.25">
      <c r="A20" s="17">
        <v>2600</v>
      </c>
      <c r="B20" s="18" t="s">
        <v>20</v>
      </c>
      <c r="C20" s="18"/>
      <c r="D20" s="18"/>
      <c r="E20" s="22">
        <v>119280</v>
      </c>
      <c r="F20" s="20">
        <f>'[1]PRESUP.EGRESOS FUENTE FINANCIAM'!M85</f>
        <v>143000</v>
      </c>
      <c r="G20" s="21">
        <f t="shared" si="1"/>
        <v>0.19885982562038906</v>
      </c>
    </row>
    <row r="21" spans="1:7" ht="15.75" x14ac:dyDescent="0.25">
      <c r="A21" s="17">
        <v>2700</v>
      </c>
      <c r="B21" s="23" t="s">
        <v>21</v>
      </c>
      <c r="C21" s="24"/>
      <c r="D21" s="25"/>
      <c r="E21" s="22">
        <v>18984</v>
      </c>
      <c r="F21" s="20">
        <f>'[1]PRESUP.EGRESOS FUENTE FINANCIAM'!M88</f>
        <v>12400</v>
      </c>
      <c r="G21" s="21">
        <f t="shared" si="1"/>
        <v>-0.34681837336704591</v>
      </c>
    </row>
    <row r="22" spans="1:7" ht="15.75" x14ac:dyDescent="0.25">
      <c r="A22" s="17">
        <v>2800</v>
      </c>
      <c r="B22" s="23" t="s">
        <v>22</v>
      </c>
      <c r="C22" s="24"/>
      <c r="D22" s="25"/>
      <c r="E22" s="22"/>
      <c r="F22" s="20">
        <f>'[1]PRESUP.EGRESOS FUENTE FINANCIAM'!M94</f>
        <v>0</v>
      </c>
      <c r="G22" s="21" t="e">
        <f t="shared" si="1"/>
        <v>#DIV/0!</v>
      </c>
    </row>
    <row r="23" spans="1:7" ht="15.75" x14ac:dyDescent="0.25">
      <c r="A23" s="17">
        <v>2900</v>
      </c>
      <c r="B23" s="18" t="s">
        <v>23</v>
      </c>
      <c r="C23" s="18"/>
      <c r="D23" s="18"/>
      <c r="E23" s="22">
        <v>9984</v>
      </c>
      <c r="F23" s="20">
        <f>'[1]PRESUP.EGRESOS FUENTE FINANCIAM'!M98</f>
        <v>36300</v>
      </c>
      <c r="G23" s="21">
        <f t="shared" si="1"/>
        <v>2.6358173076923075</v>
      </c>
    </row>
    <row r="24" spans="1:7" ht="15.75" x14ac:dyDescent="0.25">
      <c r="A24" s="26">
        <v>3000</v>
      </c>
      <c r="B24" s="27" t="s">
        <v>24</v>
      </c>
      <c r="C24" s="27"/>
      <c r="D24" s="27"/>
      <c r="E24" s="28">
        <f>SUM(E25:E33)</f>
        <v>339360</v>
      </c>
      <c r="F24" s="28">
        <f>SUM(F25:F33)</f>
        <v>503300</v>
      </c>
      <c r="G24" s="29">
        <f>F24/E24-1</f>
        <v>0.48308580858085803</v>
      </c>
    </row>
    <row r="25" spans="1:7" ht="15.75" x14ac:dyDescent="0.25">
      <c r="A25" s="17">
        <v>3100</v>
      </c>
      <c r="B25" s="18" t="s">
        <v>25</v>
      </c>
      <c r="C25" s="18"/>
      <c r="D25" s="18"/>
      <c r="E25" s="19">
        <v>113856</v>
      </c>
      <c r="F25" s="20">
        <f>'[1]PRESUP.EGRESOS FUENTE FINANCIAM'!M109</f>
        <v>141000</v>
      </c>
      <c r="G25" s="21">
        <f>F25/E25-1</f>
        <v>0.23840640809443503</v>
      </c>
    </row>
    <row r="26" spans="1:7" ht="15.75" x14ac:dyDescent="0.25">
      <c r="A26" s="17">
        <v>3200</v>
      </c>
      <c r="B26" s="18" t="s">
        <v>26</v>
      </c>
      <c r="C26" s="18"/>
      <c r="D26" s="18"/>
      <c r="E26" s="19">
        <v>0</v>
      </c>
      <c r="F26" s="20">
        <f>'[1]PRESUP.EGRESOS FUENTE FINANCIAM'!M119</f>
        <v>0</v>
      </c>
      <c r="G26" s="21" t="e">
        <f t="shared" ref="G26:G32" si="2">F26/E26-1</f>
        <v>#DIV/0!</v>
      </c>
    </row>
    <row r="27" spans="1:7" ht="15.75" x14ac:dyDescent="0.25">
      <c r="A27" s="17">
        <v>3300</v>
      </c>
      <c r="B27" s="18" t="s">
        <v>27</v>
      </c>
      <c r="C27" s="18"/>
      <c r="D27" s="18"/>
      <c r="E27" s="22">
        <v>26496</v>
      </c>
      <c r="F27" s="20">
        <f>'[1]PRESUP.EGRESOS FUENTE FINANCIAM'!M129</f>
        <v>7000</v>
      </c>
      <c r="G27" s="21">
        <f t="shared" si="2"/>
        <v>-0.73580917874396135</v>
      </c>
    </row>
    <row r="28" spans="1:7" ht="15.75" x14ac:dyDescent="0.25">
      <c r="A28" s="17">
        <v>3400</v>
      </c>
      <c r="B28" s="18" t="s">
        <v>28</v>
      </c>
      <c r="C28" s="18"/>
      <c r="D28" s="18"/>
      <c r="E28" s="22">
        <v>38688</v>
      </c>
      <c r="F28" s="20">
        <f>'[1]PRESUP.EGRESOS FUENTE FINANCIAM'!M139</f>
        <v>38200</v>
      </c>
      <c r="G28" s="21">
        <f t="shared" si="2"/>
        <v>-1.261373035566582E-2</v>
      </c>
    </row>
    <row r="29" spans="1:7" ht="15.75" x14ac:dyDescent="0.25">
      <c r="A29" s="17">
        <v>3500</v>
      </c>
      <c r="B29" s="18" t="s">
        <v>29</v>
      </c>
      <c r="C29" s="18"/>
      <c r="D29" s="18"/>
      <c r="E29" s="22">
        <v>68640</v>
      </c>
      <c r="F29" s="20">
        <f>'[1]PRESUP.EGRESOS FUENTE FINANCIAM'!M149</f>
        <v>53400</v>
      </c>
      <c r="G29" s="21">
        <f t="shared" si="2"/>
        <v>-0.22202797202797198</v>
      </c>
    </row>
    <row r="30" spans="1:7" ht="15.75" x14ac:dyDescent="0.25">
      <c r="A30" s="17">
        <v>3600</v>
      </c>
      <c r="B30" s="18" t="s">
        <v>30</v>
      </c>
      <c r="C30" s="18"/>
      <c r="D30" s="18"/>
      <c r="E30" s="22">
        <v>0</v>
      </c>
      <c r="F30" s="20">
        <f>'[1]PRESUP.EGRESOS FUENTE FINANCIAM'!M159</f>
        <v>0</v>
      </c>
      <c r="G30" s="21" t="e">
        <f t="shared" si="2"/>
        <v>#DIV/0!</v>
      </c>
    </row>
    <row r="31" spans="1:7" ht="15.75" x14ac:dyDescent="0.25">
      <c r="A31" s="17">
        <v>3700</v>
      </c>
      <c r="B31" s="23" t="s">
        <v>31</v>
      </c>
      <c r="C31" s="24"/>
      <c r="D31" s="25"/>
      <c r="E31" s="22">
        <v>48000</v>
      </c>
      <c r="F31" s="20">
        <f>'[1]PRESUP.EGRESOS FUENTE FINANCIAM'!M167</f>
        <v>54000</v>
      </c>
      <c r="G31" s="21">
        <f t="shared" si="2"/>
        <v>0.125</v>
      </c>
    </row>
    <row r="32" spans="1:7" ht="15.75" x14ac:dyDescent="0.25">
      <c r="A32" s="17">
        <v>3800</v>
      </c>
      <c r="B32" s="23" t="s">
        <v>32</v>
      </c>
      <c r="C32" s="24"/>
      <c r="D32" s="25"/>
      <c r="E32" s="22">
        <v>43680</v>
      </c>
      <c r="F32" s="20">
        <f>'[1]PRESUP.EGRESOS FUENTE FINANCIAM'!M177</f>
        <v>86500</v>
      </c>
      <c r="G32" s="21">
        <f t="shared" si="2"/>
        <v>0.98031135531135538</v>
      </c>
    </row>
    <row r="33" spans="1:7" ht="15.75" x14ac:dyDescent="0.25">
      <c r="A33" s="17">
        <v>3900</v>
      </c>
      <c r="B33" s="18" t="s">
        <v>33</v>
      </c>
      <c r="C33" s="18"/>
      <c r="D33" s="18"/>
      <c r="E33" s="22">
        <v>0</v>
      </c>
      <c r="F33" s="20">
        <f>'[1]PRESUP.EGRESOS FUENTE FINANCIAM'!M183</f>
        <v>123200</v>
      </c>
      <c r="G33" s="21" t="e">
        <f>F33/E33-1</f>
        <v>#DIV/0!</v>
      </c>
    </row>
    <row r="34" spans="1:7" ht="15.75" x14ac:dyDescent="0.25">
      <c r="A34" s="26">
        <v>4000</v>
      </c>
      <c r="B34" s="27" t="s">
        <v>34</v>
      </c>
      <c r="C34" s="27"/>
      <c r="D34" s="27"/>
      <c r="E34" s="28">
        <f>SUM(E35:E43)</f>
        <v>877503</v>
      </c>
      <c r="F34" s="28">
        <f>SUM(F35:F43)</f>
        <v>750409.8</v>
      </c>
      <c r="G34" s="29">
        <f>F34/E34-1</f>
        <v>-0.14483506039295591</v>
      </c>
    </row>
    <row r="35" spans="1:7" ht="15.75" x14ac:dyDescent="0.25">
      <c r="A35" s="30">
        <v>4100</v>
      </c>
      <c r="B35" s="31" t="s">
        <v>35</v>
      </c>
      <c r="C35" s="31"/>
      <c r="D35" s="31"/>
      <c r="E35" s="19">
        <v>0</v>
      </c>
      <c r="F35" s="20">
        <f>'[1]PRESUP.EGRESOS FUENTE FINANCIAM'!M194</f>
        <v>0</v>
      </c>
      <c r="G35" s="21" t="e">
        <f t="shared" ref="G35:G74" si="3">F35/E35-1</f>
        <v>#DIV/0!</v>
      </c>
    </row>
    <row r="36" spans="1:7" ht="15.75" x14ac:dyDescent="0.25">
      <c r="A36" s="30">
        <v>4200</v>
      </c>
      <c r="B36" s="31" t="s">
        <v>36</v>
      </c>
      <c r="C36" s="31"/>
      <c r="D36" s="31"/>
      <c r="E36" s="22">
        <v>0</v>
      </c>
      <c r="F36" s="20">
        <f>'[1]PRESUP.EGRESOS FUENTE FINANCIAM'!M204</f>
        <v>0</v>
      </c>
      <c r="G36" s="21" t="e">
        <f t="shared" si="3"/>
        <v>#DIV/0!</v>
      </c>
    </row>
    <row r="37" spans="1:7" ht="15.75" x14ac:dyDescent="0.25">
      <c r="A37" s="30">
        <v>4300</v>
      </c>
      <c r="B37" s="32" t="s">
        <v>37</v>
      </c>
      <c r="C37" s="33"/>
      <c r="D37" s="34"/>
      <c r="E37" s="22">
        <v>0</v>
      </c>
      <c r="F37" s="20">
        <f>'[1]PRESUP.EGRESOS FUENTE FINANCIAM'!M210</f>
        <v>0</v>
      </c>
      <c r="G37" s="21" t="e">
        <f t="shared" si="3"/>
        <v>#DIV/0!</v>
      </c>
    </row>
    <row r="38" spans="1:7" ht="15.75" x14ac:dyDescent="0.25">
      <c r="A38" s="30">
        <v>4400</v>
      </c>
      <c r="B38" s="31" t="s">
        <v>38</v>
      </c>
      <c r="C38" s="31"/>
      <c r="D38" s="31"/>
      <c r="E38" s="19">
        <v>877503</v>
      </c>
      <c r="F38" s="20">
        <f>'[1]PRESUP.EGRESOS FUENTE FINANCIAM'!M220</f>
        <v>750409.8</v>
      </c>
      <c r="G38" s="21">
        <f>F38/E38-1</f>
        <v>-0.14483506039295591</v>
      </c>
    </row>
    <row r="39" spans="1:7" ht="15.75" x14ac:dyDescent="0.25">
      <c r="A39" s="30">
        <v>4500</v>
      </c>
      <c r="B39" s="18" t="s">
        <v>39</v>
      </c>
      <c r="C39" s="18"/>
      <c r="D39" s="18"/>
      <c r="E39" s="22">
        <v>0</v>
      </c>
      <c r="F39" s="20">
        <f>'[1]PRESUP.EGRESOS FUENTE FINANCIAM'!M229</f>
        <v>0</v>
      </c>
      <c r="G39" s="21" t="e">
        <f>F39/E39-1</f>
        <v>#DIV/0!</v>
      </c>
    </row>
    <row r="40" spans="1:7" ht="15.75" x14ac:dyDescent="0.25">
      <c r="A40" s="30">
        <v>4600</v>
      </c>
      <c r="B40" s="23" t="s">
        <v>40</v>
      </c>
      <c r="C40" s="24"/>
      <c r="D40" s="25"/>
      <c r="E40" s="22">
        <v>0</v>
      </c>
      <c r="F40" s="20">
        <f>'[1]PRESUP.EGRESOS FUENTE FINANCIAM'!M233</f>
        <v>0</v>
      </c>
      <c r="G40" s="21" t="e">
        <f>F40/E40-1</f>
        <v>#DIV/0!</v>
      </c>
    </row>
    <row r="41" spans="1:7" ht="15.75" x14ac:dyDescent="0.25">
      <c r="A41" s="30">
        <v>4700</v>
      </c>
      <c r="B41" s="23" t="s">
        <v>41</v>
      </c>
      <c r="C41" s="24"/>
      <c r="D41" s="25"/>
      <c r="E41" s="22">
        <v>0</v>
      </c>
      <c r="F41" s="20">
        <f>'[1]PRESUP.EGRESOS FUENTE FINANCIAM'!M240</f>
        <v>0</v>
      </c>
      <c r="G41" s="21" t="e">
        <f>F41/E41-1</f>
        <v>#DIV/0!</v>
      </c>
    </row>
    <row r="42" spans="1:7" ht="15.75" x14ac:dyDescent="0.25">
      <c r="A42" s="30">
        <v>4800</v>
      </c>
      <c r="B42" s="18" t="s">
        <v>42</v>
      </c>
      <c r="C42" s="18"/>
      <c r="D42" s="18"/>
      <c r="E42" s="22">
        <v>0</v>
      </c>
      <c r="F42" s="20">
        <f>'[1]PRESUP.EGRESOS FUENTE FINANCIAM'!M242</f>
        <v>0</v>
      </c>
      <c r="G42" s="21" t="e">
        <f>F42/E42-1</f>
        <v>#DIV/0!</v>
      </c>
    </row>
    <row r="43" spans="1:7" ht="15.75" x14ac:dyDescent="0.25">
      <c r="A43" s="30">
        <v>4900</v>
      </c>
      <c r="B43" s="31" t="s">
        <v>43</v>
      </c>
      <c r="C43" s="31"/>
      <c r="D43" s="31"/>
      <c r="E43" s="19">
        <v>0</v>
      </c>
      <c r="F43" s="20">
        <f>'[1]PRESUP.EGRESOS FUENTE FINANCIAM'!M248</f>
        <v>0</v>
      </c>
      <c r="G43" s="21" t="e">
        <f t="shared" si="3"/>
        <v>#DIV/0!</v>
      </c>
    </row>
    <row r="44" spans="1:7" ht="15.75" x14ac:dyDescent="0.25">
      <c r="A44" s="26">
        <v>5000</v>
      </c>
      <c r="B44" s="27" t="s">
        <v>44</v>
      </c>
      <c r="C44" s="27"/>
      <c r="D44" s="27"/>
      <c r="E44" s="28">
        <f>SUM(E45:E53)</f>
        <v>188991</v>
      </c>
      <c r="F44" s="28">
        <f>SUM(F45:F53)</f>
        <v>19000</v>
      </c>
      <c r="G44" s="29">
        <f t="shared" si="3"/>
        <v>-0.89946611214290628</v>
      </c>
    </row>
    <row r="45" spans="1:7" ht="15.75" x14ac:dyDescent="0.25">
      <c r="A45" s="30">
        <v>5100</v>
      </c>
      <c r="B45" s="31" t="s">
        <v>45</v>
      </c>
      <c r="C45" s="31"/>
      <c r="D45" s="31"/>
      <c r="E45" s="19">
        <v>96590</v>
      </c>
      <c r="F45" s="20">
        <f>'[1]PRESUP.EGRESOS FUENTE FINANCIAM'!M253</f>
        <v>6500</v>
      </c>
      <c r="G45" s="21">
        <f t="shared" si="3"/>
        <v>-0.93270524899057872</v>
      </c>
    </row>
    <row r="46" spans="1:7" ht="15.75" x14ac:dyDescent="0.25">
      <c r="A46" s="30">
        <v>5200</v>
      </c>
      <c r="B46" s="31" t="s">
        <v>46</v>
      </c>
      <c r="C46" s="31"/>
      <c r="D46" s="31"/>
      <c r="E46" s="19">
        <v>0</v>
      </c>
      <c r="F46" s="20">
        <f>'[1]PRESUP.EGRESOS FUENTE FINANCIAM'!M260</f>
        <v>0</v>
      </c>
      <c r="G46" s="21" t="e">
        <f t="shared" si="3"/>
        <v>#DIV/0!</v>
      </c>
    </row>
    <row r="47" spans="1:7" ht="15.75" x14ac:dyDescent="0.25">
      <c r="A47" s="30">
        <v>5300</v>
      </c>
      <c r="B47" s="31" t="s">
        <v>47</v>
      </c>
      <c r="C47" s="31"/>
      <c r="D47" s="31"/>
      <c r="E47" s="19">
        <v>87360</v>
      </c>
      <c r="F47" s="20">
        <f>'[1]PRESUP.EGRESOS FUENTE FINANCIAM'!M265</f>
        <v>7500</v>
      </c>
      <c r="G47" s="21">
        <f t="shared" si="3"/>
        <v>-0.91414835164835162</v>
      </c>
    </row>
    <row r="48" spans="1:7" ht="15.75" x14ac:dyDescent="0.25">
      <c r="A48" s="30">
        <v>5400</v>
      </c>
      <c r="B48" s="31" t="s">
        <v>48</v>
      </c>
      <c r="C48" s="31"/>
      <c r="D48" s="31"/>
      <c r="E48" s="19">
        <v>0</v>
      </c>
      <c r="F48" s="20">
        <f>'[1]PRESUP.EGRESOS FUENTE FINANCIAM'!M268</f>
        <v>0</v>
      </c>
      <c r="G48" s="21" t="e">
        <f t="shared" si="3"/>
        <v>#DIV/0!</v>
      </c>
    </row>
    <row r="49" spans="1:7" ht="15.75" x14ac:dyDescent="0.25">
      <c r="A49" s="30">
        <v>5500</v>
      </c>
      <c r="B49" s="18" t="s">
        <v>49</v>
      </c>
      <c r="C49" s="18"/>
      <c r="D49" s="18"/>
      <c r="E49" s="22">
        <v>0</v>
      </c>
      <c r="F49" s="20">
        <f>'[1]PRESUP.EGRESOS FUENTE FINANCIAM'!M275</f>
        <v>0</v>
      </c>
      <c r="G49" s="21" t="e">
        <f t="shared" si="3"/>
        <v>#DIV/0!</v>
      </c>
    </row>
    <row r="50" spans="1:7" ht="15.75" x14ac:dyDescent="0.25">
      <c r="A50" s="30">
        <v>5600</v>
      </c>
      <c r="B50" s="23" t="s">
        <v>50</v>
      </c>
      <c r="C50" s="24"/>
      <c r="D50" s="25"/>
      <c r="E50" s="22">
        <v>0</v>
      </c>
      <c r="F50" s="20">
        <f>'[1]PRESUP.EGRESOS FUENTE FINANCIAM'!M277</f>
        <v>0</v>
      </c>
      <c r="G50" s="21" t="e">
        <f t="shared" si="3"/>
        <v>#DIV/0!</v>
      </c>
    </row>
    <row r="51" spans="1:7" ht="15.75" x14ac:dyDescent="0.25">
      <c r="A51" s="30">
        <v>5700</v>
      </c>
      <c r="B51" s="23" t="s">
        <v>51</v>
      </c>
      <c r="C51" s="24"/>
      <c r="D51" s="25"/>
      <c r="E51" s="22">
        <v>0</v>
      </c>
      <c r="F51" s="20">
        <f>'[1]PRESUP.EGRESOS FUENTE FINANCIAM'!M286</f>
        <v>0</v>
      </c>
      <c r="G51" s="21" t="e">
        <f t="shared" si="3"/>
        <v>#DIV/0!</v>
      </c>
    </row>
    <row r="52" spans="1:7" ht="15.75" x14ac:dyDescent="0.25">
      <c r="A52" s="30">
        <v>5800</v>
      </c>
      <c r="B52" s="18" t="s">
        <v>52</v>
      </c>
      <c r="C52" s="18"/>
      <c r="D52" s="18"/>
      <c r="E52" s="22">
        <v>0</v>
      </c>
      <c r="F52" s="20">
        <f>'[1]PRESUP.EGRESOS FUENTE FINANCIAM'!M296</f>
        <v>0</v>
      </c>
      <c r="G52" s="21" t="e">
        <f t="shared" si="3"/>
        <v>#DIV/0!</v>
      </c>
    </row>
    <row r="53" spans="1:7" ht="15.75" x14ac:dyDescent="0.25">
      <c r="A53" s="30">
        <v>5900</v>
      </c>
      <c r="B53" s="31" t="s">
        <v>53</v>
      </c>
      <c r="C53" s="31"/>
      <c r="D53" s="31"/>
      <c r="E53" s="19">
        <v>5041</v>
      </c>
      <c r="F53" s="20">
        <f>'[1]PRESUP.EGRESOS FUENTE FINANCIAM'!M301</f>
        <v>5000</v>
      </c>
      <c r="G53" s="21">
        <f t="shared" si="3"/>
        <v>-8.1333068835548472E-3</v>
      </c>
    </row>
    <row r="54" spans="1:7" ht="15.75" x14ac:dyDescent="0.25">
      <c r="A54" s="26">
        <v>6000</v>
      </c>
      <c r="B54" s="27" t="s">
        <v>54</v>
      </c>
      <c r="C54" s="27"/>
      <c r="D54" s="27"/>
      <c r="E54" s="28">
        <f>SUM(E55:E57)</f>
        <v>0</v>
      </c>
      <c r="F54" s="28">
        <f>SUM(F55:F57)</f>
        <v>0</v>
      </c>
      <c r="G54" s="29" t="e">
        <f t="shared" si="3"/>
        <v>#DIV/0!</v>
      </c>
    </row>
    <row r="55" spans="1:7" ht="15.75" x14ac:dyDescent="0.25">
      <c r="A55" s="35">
        <v>6100</v>
      </c>
      <c r="B55" s="36" t="s">
        <v>55</v>
      </c>
      <c r="C55" s="36"/>
      <c r="D55" s="36"/>
      <c r="E55" s="37">
        <v>0</v>
      </c>
      <c r="F55" s="20">
        <f>'[1]PRESUP.EGRESOS FUENTE FINANCIAM'!M312</f>
        <v>0</v>
      </c>
      <c r="G55" s="21" t="e">
        <f t="shared" si="3"/>
        <v>#DIV/0!</v>
      </c>
    </row>
    <row r="56" spans="1:7" ht="15.75" x14ac:dyDescent="0.25">
      <c r="A56" s="30">
        <v>6200</v>
      </c>
      <c r="B56" s="31" t="s">
        <v>56</v>
      </c>
      <c r="C56" s="31"/>
      <c r="D56" s="31"/>
      <c r="E56" s="19">
        <v>0</v>
      </c>
      <c r="F56" s="20">
        <f>'[1]PRESUP.EGRESOS FUENTE FINANCIAM'!M321</f>
        <v>0</v>
      </c>
      <c r="G56" s="21" t="e">
        <f t="shared" si="3"/>
        <v>#DIV/0!</v>
      </c>
    </row>
    <row r="57" spans="1:7" ht="15.75" x14ac:dyDescent="0.25">
      <c r="A57" s="30">
        <v>6300</v>
      </c>
      <c r="B57" s="31" t="s">
        <v>57</v>
      </c>
      <c r="C57" s="31"/>
      <c r="D57" s="31"/>
      <c r="E57" s="19">
        <v>0</v>
      </c>
      <c r="F57" s="20">
        <f>'[1]PRESUP.EGRESOS FUENTE FINANCIAM'!M330</f>
        <v>0</v>
      </c>
      <c r="G57" s="21" t="e">
        <f t="shared" si="3"/>
        <v>#DIV/0!</v>
      </c>
    </row>
    <row r="58" spans="1:7" ht="15.75" x14ac:dyDescent="0.25">
      <c r="A58" s="26">
        <v>7000</v>
      </c>
      <c r="B58" s="27" t="s">
        <v>58</v>
      </c>
      <c r="C58" s="27"/>
      <c r="D58" s="27"/>
      <c r="E58" s="28">
        <f>SUM(E59:E65)</f>
        <v>0</v>
      </c>
      <c r="F58" s="28">
        <f>SUM(F59:F65)</f>
        <v>0</v>
      </c>
      <c r="G58" s="29" t="e">
        <f t="shared" si="3"/>
        <v>#DIV/0!</v>
      </c>
    </row>
    <row r="59" spans="1:7" ht="15.75" x14ac:dyDescent="0.25">
      <c r="A59" s="30">
        <v>7100</v>
      </c>
      <c r="B59" s="31" t="s">
        <v>59</v>
      </c>
      <c r="C59" s="31"/>
      <c r="D59" s="31"/>
      <c r="E59" s="38">
        <v>0</v>
      </c>
      <c r="F59" s="20">
        <f>'[1]PRESUP.EGRESOS FUENTE FINANCIAM'!M334</f>
        <v>0</v>
      </c>
      <c r="G59" s="21" t="e">
        <f t="shared" si="3"/>
        <v>#DIV/0!</v>
      </c>
    </row>
    <row r="60" spans="1:7" ht="15.75" x14ac:dyDescent="0.25">
      <c r="A60" s="30">
        <v>7200</v>
      </c>
      <c r="B60" s="31" t="s">
        <v>60</v>
      </c>
      <c r="C60" s="31"/>
      <c r="D60" s="31"/>
      <c r="E60" s="38">
        <v>0</v>
      </c>
      <c r="F60" s="20">
        <f>'[1]PRESUP.EGRESOS FUENTE FINANCIAM'!M337</f>
        <v>0</v>
      </c>
      <c r="G60" s="21" t="e">
        <f t="shared" si="3"/>
        <v>#DIV/0!</v>
      </c>
    </row>
    <row r="61" spans="1:7" ht="15.75" x14ac:dyDescent="0.25">
      <c r="A61" s="30">
        <v>7300</v>
      </c>
      <c r="B61" s="31" t="s">
        <v>61</v>
      </c>
      <c r="C61" s="31"/>
      <c r="D61" s="31"/>
      <c r="E61" s="38">
        <v>0</v>
      </c>
      <c r="F61" s="20">
        <f>'[1]PRESUP.EGRESOS FUENTE FINANCIAM'!M347</f>
        <v>0</v>
      </c>
      <c r="G61" s="21" t="e">
        <f t="shared" si="3"/>
        <v>#DIV/0!</v>
      </c>
    </row>
    <row r="62" spans="1:7" ht="15.75" x14ac:dyDescent="0.25">
      <c r="A62" s="30">
        <v>7400</v>
      </c>
      <c r="B62" s="31" t="s">
        <v>62</v>
      </c>
      <c r="C62" s="31"/>
      <c r="D62" s="31"/>
      <c r="E62" s="38">
        <v>0</v>
      </c>
      <c r="F62" s="20">
        <f>'[1]PRESUP.EGRESOS FUENTE FINANCIAM'!M354</f>
        <v>0</v>
      </c>
      <c r="G62" s="21" t="e">
        <f t="shared" si="3"/>
        <v>#DIV/0!</v>
      </c>
    </row>
    <row r="63" spans="1:7" ht="15.75" x14ac:dyDescent="0.25">
      <c r="A63" s="30">
        <v>7500</v>
      </c>
      <c r="B63" s="31" t="s">
        <v>63</v>
      </c>
      <c r="C63" s="31"/>
      <c r="D63" s="31"/>
      <c r="E63" s="19">
        <v>0</v>
      </c>
      <c r="F63" s="20">
        <f>'[1]PRESUP.EGRESOS FUENTE FINANCIAM'!M364</f>
        <v>0</v>
      </c>
      <c r="G63" s="21" t="e">
        <f t="shared" si="3"/>
        <v>#DIV/0!</v>
      </c>
    </row>
    <row r="64" spans="1:7" ht="15.75" x14ac:dyDescent="0.25">
      <c r="A64" s="30">
        <v>7600</v>
      </c>
      <c r="B64" s="31" t="s">
        <v>64</v>
      </c>
      <c r="C64" s="31"/>
      <c r="D64" s="31"/>
      <c r="E64" s="19">
        <v>0</v>
      </c>
      <c r="F64" s="20">
        <f>'[1]PRESUP.EGRESOS FUENTE FINANCIAM'!M374</f>
        <v>0</v>
      </c>
      <c r="G64" s="21" t="e">
        <f t="shared" si="3"/>
        <v>#DIV/0!</v>
      </c>
    </row>
    <row r="65" spans="1:7" ht="15.75" x14ac:dyDescent="0.25">
      <c r="A65" s="30">
        <v>7900</v>
      </c>
      <c r="B65" s="31" t="s">
        <v>65</v>
      </c>
      <c r="C65" s="31"/>
      <c r="D65" s="31"/>
      <c r="E65" s="19">
        <v>0</v>
      </c>
      <c r="F65" s="20">
        <f>'[1]PRESUP.EGRESOS FUENTE FINANCIAM'!M377</f>
        <v>0</v>
      </c>
      <c r="G65" s="21" t="e">
        <f t="shared" si="3"/>
        <v>#DIV/0!</v>
      </c>
    </row>
    <row r="66" spans="1:7" ht="15.75" x14ac:dyDescent="0.25">
      <c r="A66" s="26">
        <v>8000</v>
      </c>
      <c r="B66" s="27" t="s">
        <v>66</v>
      </c>
      <c r="C66" s="27"/>
      <c r="D66" s="27"/>
      <c r="E66" s="39">
        <v>0</v>
      </c>
      <c r="F66" s="28">
        <f>'[1]PRESUP.EGRESOS FUENTE FINANCIAM'!M381</f>
        <v>0</v>
      </c>
      <c r="G66" s="29" t="e">
        <f t="shared" si="3"/>
        <v>#DIV/0!</v>
      </c>
    </row>
    <row r="67" spans="1:7" ht="15.75" x14ac:dyDescent="0.25">
      <c r="A67" s="26">
        <v>9000</v>
      </c>
      <c r="B67" s="27" t="s">
        <v>67</v>
      </c>
      <c r="C67" s="27"/>
      <c r="D67" s="27"/>
      <c r="E67" s="28">
        <f>SUM(E68:E74)</f>
        <v>0</v>
      </c>
      <c r="F67" s="28">
        <f>SUM(F68:F74)</f>
        <v>0</v>
      </c>
      <c r="G67" s="29" t="e">
        <f t="shared" si="3"/>
        <v>#DIV/0!</v>
      </c>
    </row>
    <row r="68" spans="1:7" ht="15.75" x14ac:dyDescent="0.25">
      <c r="A68" s="30">
        <v>9100</v>
      </c>
      <c r="B68" s="31" t="s">
        <v>68</v>
      </c>
      <c r="C68" s="31"/>
      <c r="D68" s="31"/>
      <c r="E68" s="19">
        <v>0</v>
      </c>
      <c r="F68" s="20">
        <f>'[1]PRESUP.EGRESOS FUENTE FINANCIAM'!M400</f>
        <v>0</v>
      </c>
      <c r="G68" s="21" t="e">
        <f t="shared" si="3"/>
        <v>#DIV/0!</v>
      </c>
    </row>
    <row r="69" spans="1:7" ht="15.75" x14ac:dyDescent="0.25">
      <c r="A69" s="30">
        <v>9200</v>
      </c>
      <c r="B69" s="31" t="s">
        <v>69</v>
      </c>
      <c r="C69" s="31"/>
      <c r="D69" s="31"/>
      <c r="E69" s="22">
        <v>0</v>
      </c>
      <c r="F69" s="20">
        <f>'[1]PRESUP.EGRESOS FUENTE FINANCIAM'!M409</f>
        <v>0</v>
      </c>
      <c r="G69" s="21" t="e">
        <f t="shared" si="3"/>
        <v>#DIV/0!</v>
      </c>
    </row>
    <row r="70" spans="1:7" ht="15.75" x14ac:dyDescent="0.25">
      <c r="A70" s="30">
        <v>9300</v>
      </c>
      <c r="B70" s="31" t="s">
        <v>70</v>
      </c>
      <c r="C70" s="31"/>
      <c r="D70" s="31"/>
      <c r="E70" s="22">
        <v>0</v>
      </c>
      <c r="F70" s="20">
        <f>'[1]PRESUP.EGRESOS FUENTE FINANCIAM'!M418</f>
        <v>0</v>
      </c>
      <c r="G70" s="21" t="e">
        <f t="shared" si="3"/>
        <v>#DIV/0!</v>
      </c>
    </row>
    <row r="71" spans="1:7" ht="15.75" x14ac:dyDescent="0.25">
      <c r="A71" s="30">
        <v>9400</v>
      </c>
      <c r="B71" s="31" t="s">
        <v>71</v>
      </c>
      <c r="C71" s="31"/>
      <c r="D71" s="31"/>
      <c r="E71" s="22">
        <v>0</v>
      </c>
      <c r="F71" s="20">
        <f>'[1]PRESUP.EGRESOS FUENTE FINANCIAM'!M421</f>
        <v>0</v>
      </c>
      <c r="G71" s="21" t="e">
        <f t="shared" si="3"/>
        <v>#DIV/0!</v>
      </c>
    </row>
    <row r="72" spans="1:7" ht="15.75" x14ac:dyDescent="0.25">
      <c r="A72" s="30">
        <v>9500</v>
      </c>
      <c r="B72" s="31" t="s">
        <v>72</v>
      </c>
      <c r="C72" s="31"/>
      <c r="D72" s="31"/>
      <c r="E72" s="22">
        <v>0</v>
      </c>
      <c r="F72" s="20">
        <f>'[1]PRESUP.EGRESOS FUENTE FINANCIAM'!M424</f>
        <v>0</v>
      </c>
      <c r="G72" s="21" t="e">
        <f t="shared" si="3"/>
        <v>#DIV/0!</v>
      </c>
    </row>
    <row r="73" spans="1:7" ht="15.75" x14ac:dyDescent="0.25">
      <c r="A73" s="30">
        <v>9600</v>
      </c>
      <c r="B73" s="31" t="s">
        <v>73</v>
      </c>
      <c r="C73" s="31"/>
      <c r="D73" s="31"/>
      <c r="E73" s="22">
        <v>0</v>
      </c>
      <c r="F73" s="20">
        <f>'[1]PRESUP.EGRESOS FUENTE FINANCIAM'!M426</f>
        <v>0</v>
      </c>
      <c r="G73" s="21" t="e">
        <f>F73/E73-1</f>
        <v>#DIV/0!</v>
      </c>
    </row>
    <row r="74" spans="1:7" ht="15.75" x14ac:dyDescent="0.25">
      <c r="A74" s="40">
        <v>9900</v>
      </c>
      <c r="B74" s="41" t="s">
        <v>74</v>
      </c>
      <c r="C74" s="41"/>
      <c r="D74" s="41"/>
      <c r="E74" s="42">
        <v>0</v>
      </c>
      <c r="F74" s="20">
        <f>'[1]PRESUP.EGRESOS FUENTE FINANCIAM'!M429</f>
        <v>0</v>
      </c>
      <c r="G74" s="21" t="e">
        <f t="shared" si="3"/>
        <v>#DIV/0!</v>
      </c>
    </row>
    <row r="75" spans="1:7" ht="15.75" x14ac:dyDescent="0.25">
      <c r="A75" s="43" t="s">
        <v>75</v>
      </c>
      <c r="B75" s="44"/>
      <c r="C75" s="44"/>
      <c r="D75" s="44"/>
      <c r="E75" s="45">
        <f>E6+E14+E24+E34+E44+E54+E58+E66+E67</f>
        <v>5436469</v>
      </c>
      <c r="F75" s="45">
        <f>F6+F14+F24+F34+F44+F54+F58+F66+F67</f>
        <v>5852114.21</v>
      </c>
      <c r="G75" s="46">
        <f>F75/E75-1</f>
        <v>7.6454994960883704E-2</v>
      </c>
    </row>
    <row r="76" spans="1:7" x14ac:dyDescent="0.25">
      <c r="A76" s="47" t="s">
        <v>76</v>
      </c>
      <c r="B76" s="47"/>
      <c r="C76" s="47"/>
      <c r="D76" s="47"/>
      <c r="E76" s="48"/>
      <c r="F76" s="48"/>
      <c r="G76" s="48"/>
    </row>
    <row r="77" spans="1:7" ht="15.75" x14ac:dyDescent="0.25">
      <c r="A77" s="49"/>
      <c r="B77" s="49"/>
      <c r="C77" s="49"/>
      <c r="D77" s="49"/>
      <c r="E77" s="50"/>
      <c r="F77" s="50"/>
      <c r="G77" s="50"/>
    </row>
    <row r="78" spans="1:7" x14ac:dyDescent="0.25">
      <c r="A78" s="51" t="s">
        <v>77</v>
      </c>
      <c r="B78" s="52" t="s">
        <v>78</v>
      </c>
      <c r="C78" s="53" t="s">
        <v>79</v>
      </c>
      <c r="D78" s="54" t="s">
        <v>80</v>
      </c>
      <c r="E78" s="55"/>
      <c r="F78" s="55"/>
      <c r="G78" s="55"/>
    </row>
    <row r="79" spans="1:7" ht="25.5" x14ac:dyDescent="0.25">
      <c r="A79" s="56">
        <v>1</v>
      </c>
      <c r="B79" s="57" t="s">
        <v>81</v>
      </c>
      <c r="C79" s="58">
        <f>(F6+F14+F24+F34)-F39</f>
        <v>5833114.21</v>
      </c>
      <c r="D79" s="59">
        <f>C79/C84</f>
        <v>0.99675331011696022</v>
      </c>
      <c r="E79" s="48"/>
      <c r="F79" s="48"/>
      <c r="G79" s="48"/>
    </row>
    <row r="80" spans="1:7" ht="25.5" x14ac:dyDescent="0.25">
      <c r="A80" s="56">
        <v>2</v>
      </c>
      <c r="B80" s="57" t="s">
        <v>82</v>
      </c>
      <c r="C80" s="58">
        <f>F44+F54+F58</f>
        <v>19000</v>
      </c>
      <c r="D80" s="59">
        <f>C80/C84</f>
        <v>3.246689883039723E-3</v>
      </c>
      <c r="E80" s="48"/>
      <c r="F80" s="48"/>
      <c r="G80" s="48"/>
    </row>
    <row r="81" spans="1:7" ht="76.5" x14ac:dyDescent="0.25">
      <c r="A81" s="56">
        <v>3</v>
      </c>
      <c r="B81" s="57" t="s">
        <v>83</v>
      </c>
      <c r="C81" s="58">
        <f>F67</f>
        <v>0</v>
      </c>
      <c r="D81" s="59">
        <f>C81/C84</f>
        <v>0</v>
      </c>
      <c r="E81" s="48"/>
      <c r="F81" s="48"/>
      <c r="G81" s="48"/>
    </row>
    <row r="82" spans="1:7" ht="38.25" x14ac:dyDescent="0.25">
      <c r="A82" s="56">
        <v>4</v>
      </c>
      <c r="B82" s="57" t="s">
        <v>84</v>
      </c>
      <c r="C82" s="58">
        <f>F39</f>
        <v>0</v>
      </c>
      <c r="D82" s="60">
        <f>C82/C84</f>
        <v>0</v>
      </c>
      <c r="E82" s="48"/>
      <c r="F82" s="48"/>
      <c r="G82" s="48"/>
    </row>
    <row r="83" spans="1:7" ht="25.5" x14ac:dyDescent="0.25">
      <c r="A83" s="56">
        <v>5</v>
      </c>
      <c r="B83" s="57" t="s">
        <v>85</v>
      </c>
      <c r="C83" s="58">
        <f>F66</f>
        <v>0</v>
      </c>
      <c r="D83" s="60">
        <f>C83/C84</f>
        <v>0</v>
      </c>
      <c r="E83" s="48"/>
      <c r="F83" s="48"/>
      <c r="G83" s="48"/>
    </row>
    <row r="84" spans="1:7" x14ac:dyDescent="0.25">
      <c r="A84" s="61"/>
      <c r="B84" s="62" t="s">
        <v>86</v>
      </c>
      <c r="C84" s="63">
        <f>SUM(C79:C83)</f>
        <v>5852114.21</v>
      </c>
      <c r="D84" s="64">
        <f>SUM(D79:D83)</f>
        <v>1</v>
      </c>
      <c r="E84" s="48"/>
      <c r="F84" s="48"/>
      <c r="G84" s="48"/>
    </row>
    <row r="85" spans="1:7" ht="15.75" x14ac:dyDescent="0.25">
      <c r="A85" s="65" t="s">
        <v>87</v>
      </c>
      <c r="B85" s="65"/>
      <c r="C85" s="65"/>
      <c r="D85" s="65"/>
      <c r="E85" s="50"/>
      <c r="F85" s="50"/>
      <c r="G85" s="50"/>
    </row>
    <row r="86" spans="1:7" x14ac:dyDescent="0.25">
      <c r="A86" s="66"/>
      <c r="B86" s="66"/>
      <c r="C86" s="66"/>
      <c r="D86" s="66"/>
      <c r="E86" s="66"/>
      <c r="F86" s="66"/>
      <c r="G86" s="66"/>
    </row>
    <row r="87" spans="1:7" x14ac:dyDescent="0.25">
      <c r="A87" s="67" t="s">
        <v>88</v>
      </c>
      <c r="B87" s="67" t="s">
        <v>78</v>
      </c>
      <c r="C87" s="68" t="s">
        <v>79</v>
      </c>
      <c r="D87" s="69" t="s">
        <v>80</v>
      </c>
      <c r="E87" s="55"/>
      <c r="F87" s="55"/>
      <c r="G87" s="55"/>
    </row>
    <row r="88" spans="1:7" x14ac:dyDescent="0.25">
      <c r="A88" s="56">
        <v>100</v>
      </c>
      <c r="B88" s="70" t="s">
        <v>89</v>
      </c>
      <c r="C88" s="71">
        <f>'[1]PRESUP.EGRESOS FUENTE FINANCIAM'!C432</f>
        <v>0</v>
      </c>
      <c r="D88" s="59">
        <f>C88/C94</f>
        <v>0</v>
      </c>
      <c r="E88" s="48"/>
      <c r="F88" s="48"/>
      <c r="G88" s="48"/>
    </row>
    <row r="89" spans="1:7" x14ac:dyDescent="0.25">
      <c r="A89" s="56">
        <v>200</v>
      </c>
      <c r="B89" s="70" t="s">
        <v>90</v>
      </c>
      <c r="C89" s="71">
        <f>'[1]PRESUP.EGRESOS FUENTE FINANCIAM'!K432</f>
        <v>0</v>
      </c>
      <c r="D89" s="59">
        <f>C89/C94</f>
        <v>0</v>
      </c>
      <c r="E89" s="48"/>
      <c r="F89" s="48"/>
      <c r="G89" s="48"/>
    </row>
    <row r="90" spans="1:7" x14ac:dyDescent="0.25">
      <c r="A90" s="56">
        <v>400</v>
      </c>
      <c r="B90" s="70" t="s">
        <v>91</v>
      </c>
      <c r="C90" s="71">
        <f>'[1]PRESUP.EGRESOS FUENTE FINANCIAM'!D432</f>
        <v>435320</v>
      </c>
      <c r="D90" s="59">
        <f>C90/C94</f>
        <v>7.4386791572886954E-2</v>
      </c>
      <c r="E90" s="48"/>
      <c r="F90" s="48"/>
      <c r="G90" s="48"/>
    </row>
    <row r="91" spans="1:7" x14ac:dyDescent="0.25">
      <c r="A91" s="56">
        <v>500</v>
      </c>
      <c r="B91" s="70" t="s">
        <v>92</v>
      </c>
      <c r="C91" s="71">
        <f>'[1]PRESUP.EGRESOS FUENTE FINANCIAM'!E432+'[1]PRESUP.EGRESOS FUENTE FINANCIAM'!F432+'[1]PRESUP.EGRESOS FUENTE FINANCIAM'!G432+'[1]PRESUP.EGRESOS FUENTE FINANCIAM'!H432</f>
        <v>0</v>
      </c>
      <c r="D91" s="59">
        <f>C91/C94</f>
        <v>0</v>
      </c>
      <c r="E91" s="48"/>
      <c r="F91" s="48"/>
      <c r="G91" s="48"/>
    </row>
    <row r="92" spans="1:7" x14ac:dyDescent="0.25">
      <c r="A92" s="56">
        <v>600</v>
      </c>
      <c r="B92" s="70" t="s">
        <v>93</v>
      </c>
      <c r="C92" s="71">
        <f>'[1]PRESUP.EGRESOS FUENTE FINANCIAM'!I432+'[1]PRESUP.EGRESOS FUENTE FINANCIAM'!J432</f>
        <v>5346294.21</v>
      </c>
      <c r="D92" s="59">
        <f>C92/C94</f>
        <v>0.91356628017688668</v>
      </c>
      <c r="E92" s="48"/>
      <c r="F92" s="48"/>
      <c r="G92" s="48"/>
    </row>
    <row r="93" spans="1:7" x14ac:dyDescent="0.25">
      <c r="A93" s="56">
        <v>700</v>
      </c>
      <c r="B93" s="70" t="s">
        <v>94</v>
      </c>
      <c r="C93" s="71">
        <f>'[1]PRESUP.EGRESOS FUENTE FINANCIAM'!L432</f>
        <v>70500</v>
      </c>
      <c r="D93" s="59">
        <f>C93/C94</f>
        <v>1.204692825022634E-2</v>
      </c>
      <c r="E93" s="48"/>
      <c r="F93" s="48"/>
      <c r="G93" s="48"/>
    </row>
    <row r="94" spans="1:7" x14ac:dyDescent="0.25">
      <c r="A94" s="51"/>
      <c r="B94" s="62" t="s">
        <v>86</v>
      </c>
      <c r="C94" s="63">
        <f>SUM(C88:C93)</f>
        <v>5852114.21</v>
      </c>
      <c r="D94" s="72">
        <f>SUM(D88:D92)</f>
        <v>0.98795307174977365</v>
      </c>
      <c r="E94" s="73"/>
      <c r="F94" s="48"/>
      <c r="G94" s="48"/>
    </row>
  </sheetData>
  <mergeCells count="79">
    <mergeCell ref="A85:D85"/>
    <mergeCell ref="B71:D71"/>
    <mergeCell ref="B72:D72"/>
    <mergeCell ref="B73:D73"/>
    <mergeCell ref="B74:D74"/>
    <mergeCell ref="A75:D75"/>
    <mergeCell ref="A76:D77"/>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5:G5"/>
    <mergeCell ref="B6:D6"/>
    <mergeCell ref="B7:D7"/>
    <mergeCell ref="B8:D8"/>
    <mergeCell ref="B9:D9"/>
    <mergeCell ref="B10:D10"/>
    <mergeCell ref="A1:G1"/>
    <mergeCell ref="A2:G2"/>
    <mergeCell ref="A3:D4"/>
    <mergeCell ref="E3:E4"/>
    <mergeCell ref="F3:F4"/>
    <mergeCell ref="G3:G4"/>
  </mergeCells>
  <dataValidations count="1">
    <dataValidation type="whole" operator="greaterThanOrEqual" allowBlank="1" showInputMessage="1" showErrorMessage="1" sqref="F71 F24 F44 F66:F67 F54 F58 F34">
      <formula1>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dc:creator>
  <cp:lastModifiedBy>Alejandra</cp:lastModifiedBy>
  <dcterms:created xsi:type="dcterms:W3CDTF">2019-06-17T15:23:52Z</dcterms:created>
  <dcterms:modified xsi:type="dcterms:W3CDTF">2019-06-17T15:33:10Z</dcterms:modified>
</cp:coreProperties>
</file>